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60" windowHeight="6108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X15" i="1" l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14" i="1"/>
  <c r="N59" i="1"/>
  <c r="O59" i="1"/>
  <c r="P59" i="1"/>
  <c r="Q59" i="1"/>
  <c r="R59" i="1"/>
  <c r="S59" i="1"/>
  <c r="T59" i="1"/>
  <c r="U59" i="1"/>
  <c r="V59" i="1"/>
  <c r="S60" i="1" l="1"/>
  <c r="N60" i="1"/>
  <c r="E59" i="1"/>
  <c r="D59" i="1"/>
  <c r="D60" i="1" s="1"/>
  <c r="X9" i="1"/>
  <c r="F59" i="1"/>
  <c r="G59" i="1"/>
  <c r="H59" i="1"/>
  <c r="I59" i="1"/>
  <c r="J59" i="1"/>
  <c r="K59" i="1"/>
  <c r="L59" i="1"/>
  <c r="W59" i="1"/>
  <c r="W60" i="1" s="1"/>
  <c r="Y59" i="1"/>
  <c r="Z59" i="1"/>
  <c r="AA59" i="1"/>
  <c r="AB59" i="1"/>
  <c r="AC59" i="1"/>
  <c r="AC60" i="1" s="1"/>
  <c r="AD59" i="1"/>
  <c r="AD60" i="1" s="1"/>
  <c r="AE59" i="1"/>
  <c r="AF59" i="1"/>
  <c r="AH59" i="1"/>
  <c r="K60" i="1" l="1"/>
  <c r="I60" i="1"/>
  <c r="AE60" i="1"/>
  <c r="AA60" i="1"/>
  <c r="Y60" i="1"/>
  <c r="E60" i="1"/>
  <c r="X10" i="1"/>
  <c r="X11" i="1"/>
  <c r="X12" i="1"/>
  <c r="X13" i="1"/>
  <c r="X59" i="1" l="1"/>
  <c r="X60" i="1" s="1"/>
</calcChain>
</file>

<file path=xl/sharedStrings.xml><?xml version="1.0" encoding="utf-8"?>
<sst xmlns="http://schemas.openxmlformats.org/spreadsheetml/2006/main" count="88" uniqueCount="83">
  <si>
    <t>TOTAL ( activități)</t>
  </si>
  <si>
    <t>район / муниципалитет [название]</t>
  </si>
  <si>
    <t>Организаторы и партнеры</t>
  </si>
  <si>
    <t>участвующие люди</t>
  </si>
  <si>
    <t>Печатная пресса</t>
  </si>
  <si>
    <t>радио</t>
  </si>
  <si>
    <t>телевидение</t>
  </si>
  <si>
    <t>Стоимость рекламных материалов</t>
  </si>
  <si>
    <t>Стоимость спонсирования</t>
  </si>
  <si>
    <t>Денежные взносы: финансирование, спонсорство</t>
  </si>
  <si>
    <t>Вклады в натуральной форме</t>
  </si>
  <si>
    <t>юр. лица.</t>
  </si>
  <si>
    <t>физ. лица</t>
  </si>
  <si>
    <t>Стоимость рабочей силы (на основе минимальной заработной платы)</t>
  </si>
  <si>
    <t>Пол волонтеров</t>
  </si>
  <si>
    <t>М</t>
  </si>
  <si>
    <t>Ж</t>
  </si>
  <si>
    <t>Возраст волонтеров</t>
  </si>
  <si>
    <t xml:space="preserve">Род занятий </t>
  </si>
  <si>
    <t>за 50 лет</t>
  </si>
  <si>
    <t xml:space="preserve">пенсионер </t>
  </si>
  <si>
    <t>36-49 лет</t>
  </si>
  <si>
    <t>26-35 лет</t>
  </si>
  <si>
    <t>до 14 лет</t>
  </si>
  <si>
    <t>14-18 лет</t>
  </si>
  <si>
    <t>19-25 лет</t>
  </si>
  <si>
    <t>Социальные сети</t>
  </si>
  <si>
    <t>Таблица для сбора статистических данных Национальной Недели Волонтерства SNV 2018, с 1 по 7 октября 2018 года</t>
  </si>
  <si>
    <t>Стоимость волонтерского труда</t>
  </si>
  <si>
    <t>Название учреждения / организации / инициативной групы, которая организовала мероприятия</t>
  </si>
  <si>
    <t>Кол-во действий</t>
  </si>
  <si>
    <t>Кол-во государственных органов</t>
  </si>
  <si>
    <t>Кол-во организаций гражданского общества (НПО)</t>
  </si>
  <si>
    <t>Кол-во коммерческих организаций</t>
  </si>
  <si>
    <t>Кол-во медиа-партнеров</t>
  </si>
  <si>
    <t>Кол-во прямых бенефициаров</t>
  </si>
  <si>
    <t xml:space="preserve">Кол-во косвенных бенефициаров
</t>
  </si>
  <si>
    <t>Количество вовлеченных волонтеров</t>
  </si>
  <si>
    <t>школьник  / студент</t>
  </si>
  <si>
    <t>безработный</t>
  </si>
  <si>
    <t>работающий</t>
  </si>
  <si>
    <t xml:space="preserve"> Количество часов деятельности всего</t>
  </si>
  <si>
    <t>Кол-во спонсоров и доноров</t>
  </si>
  <si>
    <t>Кол.-во материалов</t>
  </si>
  <si>
    <t>Общая стоимость материалов</t>
  </si>
  <si>
    <t>№ п/п</t>
  </si>
  <si>
    <t>Освещение мероприятий  в СМИ, количество</t>
  </si>
  <si>
    <t>Название мероприятия</t>
  </si>
  <si>
    <t xml:space="preserve">Глаза боятся , а руки делают </t>
  </si>
  <si>
    <t xml:space="preserve">"Мы за здоровый образ жизни" </t>
  </si>
  <si>
    <t xml:space="preserve">"С миру по нитке" </t>
  </si>
  <si>
    <t xml:space="preserve">"Твори добро" </t>
  </si>
  <si>
    <t xml:space="preserve">"Добро возвращается" </t>
  </si>
  <si>
    <t>Коммунитарный Центр "RECUNOȘTINȚĂ"</t>
  </si>
  <si>
    <t>"Нам года не беда"</t>
  </si>
  <si>
    <t>Городская Публичная библиотека</t>
  </si>
  <si>
    <t>"Поможем детям"</t>
  </si>
  <si>
    <t>"Английский язык для детей до 12 лет"</t>
  </si>
  <si>
    <t>"Английский язык для молодёжи"</t>
  </si>
  <si>
    <t>"Английский язык для взрослых"</t>
  </si>
  <si>
    <t>«Подари улыбку»</t>
  </si>
  <si>
    <t>д/с №1 «Антошка» г.Бессарабка</t>
  </si>
  <si>
    <t>«Вкусняшки от души вам дарят малыши»</t>
  </si>
  <si>
    <t>«Детский сад 2-й наш дом – наведём порядок в нём!»</t>
  </si>
  <si>
    <t>«Как живёшь ветеран?»</t>
  </si>
  <si>
    <t>«Трудовой десант»</t>
  </si>
  <si>
    <t>Лицей «А.Пушкин» г.Бессарабка</t>
  </si>
  <si>
    <t>«Источник здоровья»</t>
  </si>
  <si>
    <t>Бюро Пробации г.Бессарабка</t>
  </si>
  <si>
    <t>«День открытых дверей»</t>
  </si>
  <si>
    <t>«Мешочек добра»</t>
  </si>
  <si>
    <t xml:space="preserve">Ясли сад №4 «Солнышко» </t>
  </si>
  <si>
    <t>Общественное объединение Центр молодёжных инициатив "FEED-BACK"</t>
  </si>
  <si>
    <t>Инициативная группа Центра «Recunoștința»
«УЛЫБКА»</t>
  </si>
  <si>
    <t>Молодёжный Центр «Феникс» г.Бессарабка</t>
  </si>
  <si>
    <t>Гимназия №22 Бессарабка</t>
  </si>
  <si>
    <t>Дисуссии "мотивация волонтёрства"</t>
  </si>
  <si>
    <r>
      <rPr>
        <b/>
        <sz val="12"/>
        <color theme="1"/>
        <rFont val="Calibri"/>
        <family val="2"/>
        <scheme val="minor"/>
      </rPr>
      <t xml:space="preserve">«Чистое сердце» </t>
    </r>
    <r>
      <rPr>
        <b/>
        <sz val="12"/>
        <color rgb="FFFF0000"/>
        <rFont val="Calibri"/>
        <family val="2"/>
        <scheme val="minor"/>
      </rPr>
      <t xml:space="preserve"> </t>
    </r>
  </si>
  <si>
    <t>ИГ"Пчёлки" , волонтёры ОО "FEED-BACK"</t>
  </si>
  <si>
    <t>ИГ"Добровольцы", волонтёры ОО "FEED-BACK"</t>
  </si>
  <si>
    <t xml:space="preserve">ИГ"Лицеисты", волонтёры ОО "FEED-BACK" </t>
  </si>
  <si>
    <t>ИГ "Молодёжь" волонтёры ОО "FEED-BACK"</t>
  </si>
  <si>
    <t xml:space="preserve">ИГ "Помошники Земли",волонтёры ОО "FEED-BACK"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</si>
</sst>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37">
    <xf numFmtId="0" fontId="0" fillId="0" borderId="0" xfId="0"/>
    <xf numFmtId="0" fontId="4" fillId="0" borderId="0" xfId="0" applyFont="1"/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right" vertical="center"/>
    </xf>
    <xf numFmtId="1" fontId="2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right" vertical="center"/>
    </xf>
    <xf numFmtId="2" fontId="2" fillId="6" borderId="2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2" fontId="5" fillId="6" borderId="2" xfId="0" applyNumberFormat="1" applyFont="1" applyFill="1" applyBorder="1" applyAlignment="1">
      <alignment horizontal="right" vertical="center"/>
    </xf>
    <xf numFmtId="0" fontId="6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vertical="center"/>
    </xf>
    <xf numFmtId="2" fontId="5" fillId="6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 vertical="center"/>
    </xf>
    <xf numFmtId="0" fontId="6" fillId="7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1" fontId="2" fillId="6" borderId="4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right" vertical="center"/>
    </xf>
    <xf numFmtId="2" fontId="2" fillId="6" borderId="7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right" vertical="center"/>
    </xf>
    <xf numFmtId="0" fontId="2" fillId="7" borderId="1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vertical="center"/>
    </xf>
    <xf numFmtId="0" fontId="2" fillId="11" borderId="6" xfId="0" applyFont="1" applyFill="1" applyBorder="1" applyAlignment="1">
      <alignment vertical="center"/>
    </xf>
    <xf numFmtId="0" fontId="4" fillId="11" borderId="0" xfId="0" applyFont="1" applyFill="1"/>
    <xf numFmtId="2" fontId="2" fillId="0" borderId="0" xfId="0" applyNumberFormat="1" applyFont="1" applyFill="1" applyBorder="1" applyAlignment="1">
      <alignment horizontal="center"/>
    </xf>
    <xf numFmtId="2" fontId="2" fillId="11" borderId="1" xfId="0" applyNumberFormat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2" fontId="2" fillId="10" borderId="1" xfId="0" applyNumberFormat="1" applyFont="1" applyFill="1" applyBorder="1" applyAlignment="1">
      <alignment horizontal="right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right" vertical="center" wrapText="1"/>
    </xf>
    <xf numFmtId="2" fontId="2" fillId="6" borderId="2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2" fontId="5" fillId="6" borderId="2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4" fillId="12" borderId="0" xfId="0" applyFont="1" applyFill="1"/>
    <xf numFmtId="0" fontId="2" fillId="12" borderId="3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2" fontId="2" fillId="12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/>
    <xf numFmtId="0" fontId="8" fillId="4" borderId="1" xfId="2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8" fillId="4" borderId="1" xfId="2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6" fillId="9" borderId="2" xfId="0" applyFont="1" applyFill="1" applyBorder="1" applyAlignment="1">
      <alignment horizontal="left" vertical="center" wrapText="1"/>
    </xf>
    <xf numFmtId="0" fontId="6" fillId="9" borderId="5" xfId="0" applyFont="1" applyFill="1" applyBorder="1" applyAlignment="1">
      <alignment horizontal="left" vertical="center" wrapText="1"/>
    </xf>
    <xf numFmtId="0" fontId="6" fillId="9" borderId="6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9" borderId="3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0" fontId="4" fillId="11" borderId="10" xfId="0" applyFont="1" applyFill="1" applyBorder="1" applyAlignment="1">
      <alignment horizontal="center"/>
    </xf>
    <xf numFmtId="1" fontId="2" fillId="11" borderId="1" xfId="0" applyNumberFormat="1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</cellXfs>
  <cellStyles count="3">
    <cellStyle name="Excel Built-in Normal" xfId="1"/>
    <cellStyle name="Гиперссылка" xfId="2" builtinId="8"/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33CCCC"/>
      <color rgb="FFFFCCFF"/>
      <color rgb="FF6600CC"/>
      <color rgb="FF00CC00"/>
      <color rgb="FFFF33CC"/>
      <color rgb="FF0000FF"/>
      <color rgb="FF99CCFF"/>
      <color rgb="FF66CC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pg/bs.ngo.feedback/photos/?tab=album&amp;album_id=2292241087729543" TargetMode="External"/><Relationship Id="rId13" Type="http://schemas.openxmlformats.org/officeDocument/2006/relationships/hyperlink" Target="https://www.facebook.com/pg/bs.ngo.feedback/photos/?tab=album&amp;album_id=2294616337492018" TargetMode="External"/><Relationship Id="rId3" Type="http://schemas.openxmlformats.org/officeDocument/2006/relationships/hyperlink" Target="https://www.instagram.com/p/BowSSvkFz4g/?utm_source=ig_share_sheet&amp;igshid=1t9mdpdqkmarzhttps://www.instagram.com/p/BooN2MxC2BG/?hl=ru&amp;taken-by=kseniia.ivanovna" TargetMode="External"/><Relationship Id="rId7" Type="http://schemas.openxmlformats.org/officeDocument/2006/relationships/hyperlink" Target="https://www.facebook.com/1559177874381316/photos/pcb.1966190570346709/1966186877013745/?type=3&amp;theater" TargetMode="External"/><Relationship Id="rId12" Type="http://schemas.openxmlformats.org/officeDocument/2006/relationships/hyperlink" Target="https://www.facebook.com/pg/bs.ngo.feedback/photos/?tab=album&amp;album_id=229226105106088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vk.com/id244413319?w=wall244413319_2140%2Fall" TargetMode="External"/><Relationship Id="rId16" Type="http://schemas.openxmlformats.org/officeDocument/2006/relationships/hyperlink" Target="https://www.facebook.com/pg/bs.ngo.feedback/photos/?tab=album&amp;album_id=2292228481064137" TargetMode="External"/><Relationship Id="rId1" Type="http://schemas.openxmlformats.org/officeDocument/2006/relationships/hyperlink" Target="https://vk.com/tolmaceva13?w=wall235859811_2768%2Fall" TargetMode="External"/><Relationship Id="rId6" Type="http://schemas.openxmlformats.org/officeDocument/2006/relationships/hyperlink" Target="https://www.facebook.com/1559177874381316/photos/pcb.1965679857064447/1965679023731197/?type=3&amp;theater" TargetMode="External"/><Relationship Id="rId11" Type="http://schemas.openxmlformats.org/officeDocument/2006/relationships/hyperlink" Target="https://www.facebook.com/pg/bs.ngo.feedback/photos/?tab=album&amp;album_id=2290790817874570" TargetMode="External"/><Relationship Id="rId5" Type="http://schemas.openxmlformats.org/officeDocument/2006/relationships/hyperlink" Target="https://www.facebook.com/1559177874381316/photos/pcb.1965691563729943/1965689053730194/?type=3&amp;theater" TargetMode="External"/><Relationship Id="rId15" Type="http://schemas.openxmlformats.org/officeDocument/2006/relationships/hyperlink" Target="https://www.facebook.com/pg/bs.ngo.feedback/photos/?tab=album&amp;album_id=2294619330825052" TargetMode="External"/><Relationship Id="rId10" Type="http://schemas.openxmlformats.org/officeDocument/2006/relationships/hyperlink" Target="https://www.facebook.com/pg/bs.ngo.feedback/photos/?tab=album&amp;album_id=2292066987746953" TargetMode="External"/><Relationship Id="rId4" Type="http://schemas.openxmlformats.org/officeDocument/2006/relationships/hyperlink" Target="http://feedback.md/%D0%BD%D0%B5%D0%B4%D0%B5%D0%BB%D1%8F-%D0%B2%D0%BE%D0%BB%D0%BE%D0%BD%D1%82%D1%91%D1%80%D1%81%D1%82%D0%B2%D0%B0-%D0%B2-%D0%B1%D0%B5%D1%81%D1%81%D0%B0%D1%80%D0%B0%D0%B1%D0%BA%D0%B5-%D0%BD%D0%B0%D1%87/" TargetMode="External"/><Relationship Id="rId9" Type="http://schemas.openxmlformats.org/officeDocument/2006/relationships/hyperlink" Target="https://www.facebook.com/pg/bs.ngo.feedback/photos/?tab=album&amp;album_id=2292066987746953" TargetMode="External"/><Relationship Id="rId14" Type="http://schemas.openxmlformats.org/officeDocument/2006/relationships/hyperlink" Target="https://www.facebook.com/pg/bs.ngo.feedback/photos/?tab=album&amp;album_id=22946193308250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2"/>
  <sheetViews>
    <sheetView tabSelected="1" zoomScale="85" zoomScaleNormal="85" workbookViewId="0">
      <pane xSplit="3" ySplit="8" topLeftCell="D15" activePane="bottomRight" state="frozen"/>
      <selection pane="topRight" activeCell="C1" sqref="C1"/>
      <selection pane="bottomLeft" activeCell="A9" sqref="A9"/>
      <selection pane="bottomRight" activeCell="C12" sqref="C12"/>
    </sheetView>
  </sheetViews>
  <sheetFormatPr defaultColWidth="9.109375" defaultRowHeight="15.6" x14ac:dyDescent="0.3"/>
  <cols>
    <col min="1" max="1" width="4.33203125" style="1" customWidth="1"/>
    <col min="2" max="2" width="28.6640625" style="71" customWidth="1"/>
    <col min="3" max="3" width="35.88671875" style="1" customWidth="1"/>
    <col min="4" max="4" width="10.6640625" style="1" customWidth="1"/>
    <col min="5" max="5" width="10.44140625" style="1" customWidth="1"/>
    <col min="6" max="6" width="11.5546875" style="1" customWidth="1"/>
    <col min="7" max="7" width="11.44140625" style="1" customWidth="1"/>
    <col min="8" max="8" width="10" style="1" customWidth="1"/>
    <col min="9" max="9" width="10.6640625" style="1" customWidth="1"/>
    <col min="10" max="10" width="9.33203125" style="1" customWidth="1"/>
    <col min="11" max="11" width="5.88671875" style="1" customWidth="1"/>
    <col min="12" max="13" width="6.33203125" style="1" customWidth="1"/>
    <col min="14" max="14" width="6.5546875" style="1" customWidth="1"/>
    <col min="15" max="15" width="7" style="1" customWidth="1"/>
    <col min="16" max="16" width="4.88671875" style="1" customWidth="1"/>
    <col min="17" max="17" width="6.109375" style="1" customWidth="1"/>
    <col min="18" max="18" width="7.33203125" style="1" customWidth="1"/>
    <col min="19" max="19" width="12" style="1" customWidth="1"/>
    <col min="20" max="21" width="7.33203125" style="1" customWidth="1"/>
    <col min="22" max="22" width="11.88671875" style="1" customWidth="1"/>
    <col min="23" max="23" width="18.33203125" style="1" customWidth="1"/>
    <col min="24" max="24" width="21.33203125" style="1" customWidth="1"/>
    <col min="25" max="25" width="6.6640625" style="1" customWidth="1"/>
    <col min="26" max="26" width="6.88671875" style="1" customWidth="1"/>
    <col min="27" max="27" width="11" style="1" customWidth="1"/>
    <col min="28" max="28" width="10.44140625" style="1" customWidth="1"/>
    <col min="29" max="29" width="9" style="1" customWidth="1"/>
    <col min="30" max="30" width="10.6640625" style="1" customWidth="1"/>
    <col min="31" max="31" width="9.44140625" style="1" customWidth="1"/>
    <col min="32" max="33" width="8.88671875" style="1" customWidth="1"/>
    <col min="34" max="34" width="6.5546875" style="1" customWidth="1"/>
    <col min="35" max="35" width="19" style="1" customWidth="1"/>
    <col min="36" max="16384" width="9.109375" style="1"/>
  </cols>
  <sheetData>
    <row r="1" spans="1:34" ht="15" customHeight="1" x14ac:dyDescent="0.3">
      <c r="A1" s="102" t="s">
        <v>27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</row>
    <row r="2" spans="1:34" ht="15" customHeight="1" x14ac:dyDescent="0.3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</row>
    <row r="3" spans="1:34" ht="15" customHeight="1" x14ac:dyDescent="0.3">
      <c r="A3" s="81"/>
      <c r="B3" s="81"/>
      <c r="C3" s="81"/>
      <c r="D3" s="81"/>
      <c r="E3" s="81"/>
      <c r="F3" s="81"/>
      <c r="G3" s="81"/>
      <c r="H3" s="81"/>
      <c r="I3" s="81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</row>
    <row r="4" spans="1:34" ht="20.25" customHeight="1" x14ac:dyDescent="0.3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</row>
    <row r="5" spans="1:34" ht="36" customHeight="1" x14ac:dyDescent="0.3">
      <c r="A5" s="126" t="s">
        <v>45</v>
      </c>
      <c r="B5" s="72"/>
      <c r="C5" s="134" t="s">
        <v>47</v>
      </c>
      <c r="D5" s="117" t="s">
        <v>30</v>
      </c>
      <c r="E5" s="110" t="s">
        <v>2</v>
      </c>
      <c r="F5" s="111"/>
      <c r="G5" s="111"/>
      <c r="H5" s="112"/>
      <c r="I5" s="113" t="s">
        <v>3</v>
      </c>
      <c r="J5" s="114"/>
      <c r="K5" s="90" t="s">
        <v>37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93" t="s">
        <v>28</v>
      </c>
      <c r="X5" s="94"/>
      <c r="Y5" s="95" t="s">
        <v>8</v>
      </c>
      <c r="Z5" s="96"/>
      <c r="AA5" s="96"/>
      <c r="AB5" s="97"/>
      <c r="AC5" s="106" t="s">
        <v>7</v>
      </c>
      <c r="AD5" s="106"/>
      <c r="AE5" s="107" t="s">
        <v>46</v>
      </c>
      <c r="AF5" s="108"/>
      <c r="AG5" s="108"/>
      <c r="AH5" s="109"/>
    </row>
    <row r="6" spans="1:34" ht="59.25" customHeight="1" x14ac:dyDescent="0.3">
      <c r="A6" s="127"/>
      <c r="B6" s="73" t="s">
        <v>29</v>
      </c>
      <c r="C6" s="135"/>
      <c r="D6" s="118"/>
      <c r="E6" s="115" t="s">
        <v>31</v>
      </c>
      <c r="F6" s="115" t="s">
        <v>32</v>
      </c>
      <c r="G6" s="115" t="s">
        <v>33</v>
      </c>
      <c r="H6" s="115" t="s">
        <v>34</v>
      </c>
      <c r="I6" s="100" t="s">
        <v>35</v>
      </c>
      <c r="J6" s="100" t="s">
        <v>36</v>
      </c>
      <c r="K6" s="120" t="s">
        <v>14</v>
      </c>
      <c r="L6" s="120"/>
      <c r="M6" s="90" t="s">
        <v>17</v>
      </c>
      <c r="N6" s="91"/>
      <c r="O6" s="91"/>
      <c r="P6" s="91"/>
      <c r="Q6" s="91"/>
      <c r="R6" s="92"/>
      <c r="S6" s="120" t="s">
        <v>18</v>
      </c>
      <c r="T6" s="120"/>
      <c r="U6" s="120"/>
      <c r="V6" s="120"/>
      <c r="W6" s="98" t="s">
        <v>41</v>
      </c>
      <c r="X6" s="98" t="s">
        <v>13</v>
      </c>
      <c r="Y6" s="95" t="s">
        <v>42</v>
      </c>
      <c r="Z6" s="97"/>
      <c r="AA6" s="86" t="s">
        <v>9</v>
      </c>
      <c r="AB6" s="86" t="s">
        <v>10</v>
      </c>
      <c r="AC6" s="88" t="s">
        <v>43</v>
      </c>
      <c r="AD6" s="88" t="s">
        <v>44</v>
      </c>
      <c r="AE6" s="121" t="s">
        <v>4</v>
      </c>
      <c r="AF6" s="121" t="s">
        <v>5</v>
      </c>
      <c r="AG6" s="121" t="s">
        <v>6</v>
      </c>
      <c r="AH6" s="121" t="s">
        <v>26</v>
      </c>
    </row>
    <row r="7" spans="1:34" ht="45" customHeight="1" x14ac:dyDescent="0.3">
      <c r="A7" s="128"/>
      <c r="B7" s="74"/>
      <c r="C7" s="136"/>
      <c r="D7" s="119"/>
      <c r="E7" s="116"/>
      <c r="F7" s="116"/>
      <c r="G7" s="116"/>
      <c r="H7" s="116"/>
      <c r="I7" s="101"/>
      <c r="J7" s="101"/>
      <c r="K7" s="2" t="s">
        <v>15</v>
      </c>
      <c r="L7" s="2" t="s">
        <v>16</v>
      </c>
      <c r="M7" s="70" t="s">
        <v>23</v>
      </c>
      <c r="N7" s="3" t="s">
        <v>24</v>
      </c>
      <c r="O7" s="3" t="s">
        <v>25</v>
      </c>
      <c r="P7" s="3" t="s">
        <v>22</v>
      </c>
      <c r="Q7" s="3" t="s">
        <v>21</v>
      </c>
      <c r="R7" s="3" t="s">
        <v>19</v>
      </c>
      <c r="S7" s="3" t="s">
        <v>38</v>
      </c>
      <c r="T7" s="3" t="s">
        <v>39</v>
      </c>
      <c r="U7" s="3" t="s">
        <v>40</v>
      </c>
      <c r="V7" s="3" t="s">
        <v>20</v>
      </c>
      <c r="W7" s="99"/>
      <c r="X7" s="99"/>
      <c r="Y7" s="51" t="s">
        <v>11</v>
      </c>
      <c r="Z7" s="51" t="s">
        <v>12</v>
      </c>
      <c r="AA7" s="87"/>
      <c r="AB7" s="87"/>
      <c r="AC7" s="89"/>
      <c r="AD7" s="89"/>
      <c r="AE7" s="122"/>
      <c r="AF7" s="122"/>
      <c r="AG7" s="122"/>
      <c r="AH7" s="122"/>
    </row>
    <row r="8" spans="1:34" ht="21" customHeight="1" x14ac:dyDescent="0.3">
      <c r="A8" s="103" t="s">
        <v>1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5"/>
    </row>
    <row r="9" spans="1:34" ht="31.2" x14ac:dyDescent="0.3">
      <c r="A9" s="52">
        <v>1</v>
      </c>
      <c r="B9" s="75" t="s">
        <v>78</v>
      </c>
      <c r="C9" s="6" t="s">
        <v>49</v>
      </c>
      <c r="D9" s="53">
        <v>1</v>
      </c>
      <c r="E9" s="54"/>
      <c r="F9" s="54">
        <v>1</v>
      </c>
      <c r="G9" s="55"/>
      <c r="H9" s="54"/>
      <c r="I9" s="56">
        <v>22</v>
      </c>
      <c r="J9" s="56">
        <v>50</v>
      </c>
      <c r="K9" s="50">
        <v>4</v>
      </c>
      <c r="L9" s="50">
        <v>2</v>
      </c>
      <c r="M9" s="68"/>
      <c r="N9" s="50">
        <v>6</v>
      </c>
      <c r="O9" s="50"/>
      <c r="P9" s="50"/>
      <c r="Q9" s="50"/>
      <c r="R9" s="50"/>
      <c r="S9" s="50">
        <v>6</v>
      </c>
      <c r="T9" s="50"/>
      <c r="U9" s="50"/>
      <c r="V9" s="50"/>
      <c r="W9" s="57">
        <v>6</v>
      </c>
      <c r="X9" s="58">
        <f>W9*14.09</f>
        <v>84.539999999999992</v>
      </c>
      <c r="Y9" s="59">
        <v>1</v>
      </c>
      <c r="Z9" s="60"/>
      <c r="AA9" s="61"/>
      <c r="AB9" s="62">
        <v>150</v>
      </c>
      <c r="AC9" s="63"/>
      <c r="AD9" s="64"/>
      <c r="AE9" s="53"/>
      <c r="AF9" s="53"/>
      <c r="AG9" s="53"/>
      <c r="AH9" s="83">
        <v>1</v>
      </c>
    </row>
    <row r="10" spans="1:34" ht="46.8" x14ac:dyDescent="0.3">
      <c r="A10" s="52">
        <v>2</v>
      </c>
      <c r="B10" s="75" t="s">
        <v>79</v>
      </c>
      <c r="C10" s="6" t="s">
        <v>51</v>
      </c>
      <c r="D10" s="53">
        <v>1</v>
      </c>
      <c r="E10" s="54"/>
      <c r="F10" s="54">
        <v>1</v>
      </c>
      <c r="G10" s="54"/>
      <c r="H10" s="54"/>
      <c r="I10" s="65">
        <v>1</v>
      </c>
      <c r="J10" s="65"/>
      <c r="K10" s="66"/>
      <c r="L10" s="50">
        <v>7</v>
      </c>
      <c r="M10" s="68"/>
      <c r="N10" s="50">
        <v>7</v>
      </c>
      <c r="O10" s="50"/>
      <c r="P10" s="50"/>
      <c r="Q10" s="50"/>
      <c r="R10" s="50"/>
      <c r="S10" s="50">
        <v>7</v>
      </c>
      <c r="T10" s="50"/>
      <c r="U10" s="50"/>
      <c r="V10" s="50"/>
      <c r="W10" s="57">
        <v>21</v>
      </c>
      <c r="X10" s="58">
        <f t="shared" ref="X10:X13" si="0">W10*14.09</f>
        <v>295.89</v>
      </c>
      <c r="Y10" s="59">
        <v>1</v>
      </c>
      <c r="Z10" s="4"/>
      <c r="AA10" s="61"/>
      <c r="AB10" s="67">
        <v>95</v>
      </c>
      <c r="AC10" s="63"/>
      <c r="AD10" s="64"/>
      <c r="AE10" s="53"/>
      <c r="AF10" s="53"/>
      <c r="AG10" s="53"/>
      <c r="AH10" s="83">
        <v>1</v>
      </c>
    </row>
    <row r="11" spans="1:34" ht="31.2" x14ac:dyDescent="0.3">
      <c r="A11" s="52">
        <v>3</v>
      </c>
      <c r="B11" s="75" t="s">
        <v>80</v>
      </c>
      <c r="C11" s="6" t="s">
        <v>50</v>
      </c>
      <c r="D11" s="53">
        <v>4</v>
      </c>
      <c r="E11" s="54">
        <v>2</v>
      </c>
      <c r="F11" s="54">
        <v>1</v>
      </c>
      <c r="G11" s="54"/>
      <c r="H11" s="54"/>
      <c r="I11" s="56">
        <v>15</v>
      </c>
      <c r="J11" s="56">
        <v>21</v>
      </c>
      <c r="K11" s="50"/>
      <c r="L11" s="50">
        <v>6</v>
      </c>
      <c r="M11" s="68"/>
      <c r="N11" s="50">
        <v>6</v>
      </c>
      <c r="O11" s="50"/>
      <c r="P11" s="50"/>
      <c r="Q11" s="50"/>
      <c r="R11" s="50"/>
      <c r="S11" s="50">
        <v>6</v>
      </c>
      <c r="T11" s="50"/>
      <c r="U11" s="50"/>
      <c r="V11" s="50"/>
      <c r="W11" s="57">
        <v>48</v>
      </c>
      <c r="X11" s="58">
        <f t="shared" si="0"/>
        <v>676.31999999999994</v>
      </c>
      <c r="Y11" s="59"/>
      <c r="Z11" s="4"/>
      <c r="AA11" s="61"/>
      <c r="AB11" s="62">
        <v>950</v>
      </c>
      <c r="AC11" s="63"/>
      <c r="AD11" s="64"/>
      <c r="AE11" s="53"/>
      <c r="AF11" s="53"/>
      <c r="AG11" s="53"/>
      <c r="AH11" s="83">
        <v>1</v>
      </c>
    </row>
    <row r="12" spans="1:34" ht="46.8" x14ac:dyDescent="0.3">
      <c r="A12" s="52">
        <v>4</v>
      </c>
      <c r="B12" s="75" t="s">
        <v>82</v>
      </c>
      <c r="C12" s="84" t="s">
        <v>52</v>
      </c>
      <c r="D12" s="53">
        <v>1</v>
      </c>
      <c r="E12" s="54"/>
      <c r="F12" s="54">
        <v>1</v>
      </c>
      <c r="G12" s="54"/>
      <c r="H12" s="54"/>
      <c r="I12" s="56">
        <v>50</v>
      </c>
      <c r="J12" s="56">
        <v>120</v>
      </c>
      <c r="K12" s="50"/>
      <c r="L12" s="50">
        <v>3</v>
      </c>
      <c r="M12" s="68"/>
      <c r="N12" s="50">
        <v>3</v>
      </c>
      <c r="O12" s="50"/>
      <c r="P12" s="50"/>
      <c r="Q12" s="50"/>
      <c r="R12" s="50"/>
      <c r="S12" s="50">
        <v>3</v>
      </c>
      <c r="T12" s="50"/>
      <c r="U12" s="50"/>
      <c r="V12" s="50"/>
      <c r="W12" s="57">
        <v>6</v>
      </c>
      <c r="X12" s="58">
        <f t="shared" si="0"/>
        <v>84.539999999999992</v>
      </c>
      <c r="Y12" s="59">
        <v>1</v>
      </c>
      <c r="Z12" s="4"/>
      <c r="AA12" s="61"/>
      <c r="AB12" s="62">
        <v>80</v>
      </c>
      <c r="AC12" s="63"/>
      <c r="AD12" s="64"/>
      <c r="AE12" s="53"/>
      <c r="AF12" s="53"/>
      <c r="AG12" s="83"/>
      <c r="AH12" s="83">
        <v>2</v>
      </c>
    </row>
    <row r="13" spans="1:34" x14ac:dyDescent="0.3">
      <c r="A13" s="5">
        <v>5</v>
      </c>
      <c r="B13" s="76" t="s">
        <v>81</v>
      </c>
      <c r="C13" s="25" t="s">
        <v>48</v>
      </c>
      <c r="D13" s="7">
        <v>2</v>
      </c>
      <c r="E13" s="8"/>
      <c r="F13" s="8">
        <v>1</v>
      </c>
      <c r="G13" s="8"/>
      <c r="H13" s="8"/>
      <c r="I13" s="10">
        <v>50</v>
      </c>
      <c r="J13" s="10">
        <v>100</v>
      </c>
      <c r="K13" s="11">
        <v>6</v>
      </c>
      <c r="L13" s="11">
        <v>1</v>
      </c>
      <c r="M13" s="11"/>
      <c r="N13" s="11">
        <v>4</v>
      </c>
      <c r="O13" s="11">
        <v>1</v>
      </c>
      <c r="P13" s="11"/>
      <c r="Q13" s="11">
        <v>2</v>
      </c>
      <c r="R13" s="11"/>
      <c r="S13" s="11">
        <v>5</v>
      </c>
      <c r="T13" s="11"/>
      <c r="U13" s="11">
        <v>2</v>
      </c>
      <c r="V13" s="11"/>
      <c r="W13" s="12">
        <v>28</v>
      </c>
      <c r="X13" s="13">
        <f t="shared" si="0"/>
        <v>394.52</v>
      </c>
      <c r="Y13" s="14"/>
      <c r="Z13" s="15"/>
      <c r="AA13" s="26"/>
      <c r="AB13" s="23">
        <v>295</v>
      </c>
      <c r="AC13" s="18"/>
      <c r="AD13" s="19"/>
      <c r="AE13" s="7"/>
      <c r="AF13" s="7"/>
      <c r="AG13" s="7"/>
      <c r="AH13" s="85">
        <v>1</v>
      </c>
    </row>
    <row r="14" spans="1:34" x14ac:dyDescent="0.3">
      <c r="A14" s="5">
        <v>6</v>
      </c>
      <c r="B14" s="76" t="s">
        <v>53</v>
      </c>
      <c r="C14" s="6" t="s">
        <v>54</v>
      </c>
      <c r="D14" s="7">
        <v>1</v>
      </c>
      <c r="E14" s="8">
        <v>1</v>
      </c>
      <c r="F14" s="8">
        <v>1</v>
      </c>
      <c r="G14" s="9"/>
      <c r="H14" s="9"/>
      <c r="I14" s="10"/>
      <c r="J14" s="10"/>
      <c r="K14" s="11">
        <v>1</v>
      </c>
      <c r="L14" s="11">
        <v>8</v>
      </c>
      <c r="M14" s="11">
        <v>5</v>
      </c>
      <c r="N14" s="11">
        <v>2</v>
      </c>
      <c r="O14" s="11"/>
      <c r="P14" s="11">
        <v>1</v>
      </c>
      <c r="Q14" s="11"/>
      <c r="R14" s="11"/>
      <c r="S14" s="11">
        <v>7</v>
      </c>
      <c r="T14" s="11"/>
      <c r="U14" s="11">
        <v>1</v>
      </c>
      <c r="V14" s="11"/>
      <c r="W14" s="12">
        <v>32</v>
      </c>
      <c r="X14" s="13">
        <f>W14*15.44</f>
        <v>494.08</v>
      </c>
      <c r="Y14" s="14">
        <v>1</v>
      </c>
      <c r="Z14" s="15"/>
      <c r="AA14" s="16"/>
      <c r="AB14" s="17">
        <v>980</v>
      </c>
      <c r="AC14" s="18"/>
      <c r="AD14" s="19"/>
      <c r="AE14" s="27"/>
      <c r="AF14" s="7"/>
      <c r="AG14" s="7"/>
      <c r="AH14" s="85">
        <v>2</v>
      </c>
    </row>
    <row r="15" spans="1:34" ht="31.2" x14ac:dyDescent="0.3">
      <c r="A15" s="5">
        <v>7</v>
      </c>
      <c r="B15" s="76" t="s">
        <v>55</v>
      </c>
      <c r="C15" s="6" t="s">
        <v>57</v>
      </c>
      <c r="D15" s="7">
        <v>1</v>
      </c>
      <c r="E15" s="8">
        <v>1</v>
      </c>
      <c r="F15" s="8"/>
      <c r="G15" s="8"/>
      <c r="H15" s="8"/>
      <c r="I15" s="10">
        <v>9</v>
      </c>
      <c r="J15" s="10">
        <v>15</v>
      </c>
      <c r="K15" s="11"/>
      <c r="L15" s="11">
        <v>2</v>
      </c>
      <c r="M15" s="11"/>
      <c r="N15" s="11"/>
      <c r="O15" s="11">
        <v>1</v>
      </c>
      <c r="P15" s="11"/>
      <c r="Q15" s="11">
        <v>1</v>
      </c>
      <c r="R15" s="11"/>
      <c r="S15" s="11"/>
      <c r="T15" s="11"/>
      <c r="U15" s="11">
        <v>2</v>
      </c>
      <c r="V15" s="11"/>
      <c r="W15" s="12">
        <v>4</v>
      </c>
      <c r="X15" s="13">
        <f t="shared" ref="X15:X58" si="1">W15*15.44</f>
        <v>61.76</v>
      </c>
      <c r="Y15" s="14"/>
      <c r="Z15" s="22"/>
      <c r="AA15" s="16"/>
      <c r="AB15" s="17"/>
      <c r="AC15" s="18"/>
      <c r="AD15" s="19"/>
      <c r="AE15" s="7"/>
      <c r="AF15" s="7"/>
      <c r="AG15" s="7"/>
      <c r="AH15" s="53">
        <v>1</v>
      </c>
    </row>
    <row r="16" spans="1:34" x14ac:dyDescent="0.3">
      <c r="A16" s="5">
        <v>8</v>
      </c>
      <c r="B16" s="76" t="s">
        <v>55</v>
      </c>
      <c r="C16" s="41" t="s">
        <v>58</v>
      </c>
      <c r="D16" s="7">
        <v>1</v>
      </c>
      <c r="E16" s="8">
        <v>1</v>
      </c>
      <c r="F16" s="8"/>
      <c r="G16" s="8"/>
      <c r="H16" s="8"/>
      <c r="I16" s="10">
        <v>7</v>
      </c>
      <c r="J16" s="10">
        <v>14</v>
      </c>
      <c r="K16" s="11"/>
      <c r="L16" s="11">
        <v>2</v>
      </c>
      <c r="M16" s="11"/>
      <c r="N16" s="11"/>
      <c r="O16" s="11">
        <v>1</v>
      </c>
      <c r="P16" s="11"/>
      <c r="Q16" s="11">
        <v>1</v>
      </c>
      <c r="R16" s="11"/>
      <c r="S16" s="11"/>
      <c r="T16" s="11"/>
      <c r="U16" s="11">
        <v>2</v>
      </c>
      <c r="V16" s="11"/>
      <c r="W16" s="12">
        <v>4</v>
      </c>
      <c r="X16" s="13">
        <f t="shared" si="1"/>
        <v>61.76</v>
      </c>
      <c r="Y16" s="14"/>
      <c r="Z16" s="22"/>
      <c r="AA16" s="16"/>
      <c r="AB16" s="17"/>
      <c r="AC16" s="18"/>
      <c r="AD16" s="19"/>
      <c r="AE16" s="7"/>
      <c r="AF16" s="7"/>
      <c r="AG16" s="7"/>
      <c r="AH16" s="85">
        <v>1</v>
      </c>
    </row>
    <row r="17" spans="1:34" x14ac:dyDescent="0.3">
      <c r="A17" s="5">
        <v>9</v>
      </c>
      <c r="B17" s="76" t="s">
        <v>55</v>
      </c>
      <c r="C17" s="41" t="s">
        <v>59</v>
      </c>
      <c r="D17" s="7">
        <v>1</v>
      </c>
      <c r="E17" s="8">
        <v>1</v>
      </c>
      <c r="F17" s="8"/>
      <c r="G17" s="8"/>
      <c r="H17" s="8"/>
      <c r="I17" s="10">
        <v>2</v>
      </c>
      <c r="J17" s="10">
        <v>5</v>
      </c>
      <c r="K17" s="11"/>
      <c r="L17" s="11">
        <v>2</v>
      </c>
      <c r="M17" s="11"/>
      <c r="N17" s="11"/>
      <c r="O17" s="11">
        <v>1</v>
      </c>
      <c r="P17" s="11"/>
      <c r="Q17" s="11">
        <v>1</v>
      </c>
      <c r="R17" s="11"/>
      <c r="S17" s="11"/>
      <c r="T17" s="11"/>
      <c r="U17" s="11">
        <v>2</v>
      </c>
      <c r="V17" s="11"/>
      <c r="W17" s="12">
        <v>4</v>
      </c>
      <c r="X17" s="13">
        <f t="shared" si="1"/>
        <v>61.76</v>
      </c>
      <c r="Y17" s="14"/>
      <c r="Z17" s="15"/>
      <c r="AA17" s="16"/>
      <c r="AB17" s="17"/>
      <c r="AC17" s="18"/>
      <c r="AD17" s="19"/>
      <c r="AE17" s="7"/>
      <c r="AF17" s="7"/>
      <c r="AG17" s="7"/>
      <c r="AH17" s="85">
        <v>1</v>
      </c>
    </row>
    <row r="18" spans="1:34" x14ac:dyDescent="0.3">
      <c r="A18" s="5">
        <v>10</v>
      </c>
      <c r="B18" s="76" t="s">
        <v>55</v>
      </c>
      <c r="C18" s="41" t="s">
        <v>56</v>
      </c>
      <c r="D18" s="7">
        <v>2</v>
      </c>
      <c r="E18" s="8">
        <v>1</v>
      </c>
      <c r="F18" s="8"/>
      <c r="G18" s="9"/>
      <c r="H18" s="8"/>
      <c r="I18" s="10">
        <v>10</v>
      </c>
      <c r="J18" s="10">
        <v>18</v>
      </c>
      <c r="K18" s="11"/>
      <c r="L18" s="11">
        <v>4</v>
      </c>
      <c r="M18" s="11"/>
      <c r="N18" s="11"/>
      <c r="O18" s="11"/>
      <c r="P18" s="11"/>
      <c r="Q18" s="11">
        <v>2</v>
      </c>
      <c r="R18" s="11">
        <v>2</v>
      </c>
      <c r="S18" s="11"/>
      <c r="T18" s="11"/>
      <c r="U18" s="11">
        <v>4</v>
      </c>
      <c r="V18" s="11"/>
      <c r="W18" s="12">
        <v>8</v>
      </c>
      <c r="X18" s="13">
        <f t="shared" si="1"/>
        <v>123.52</v>
      </c>
      <c r="Y18" s="14"/>
      <c r="Z18" s="15"/>
      <c r="AA18" s="16"/>
      <c r="AB18" s="17"/>
      <c r="AC18" s="18"/>
      <c r="AD18" s="28"/>
      <c r="AE18" s="7"/>
      <c r="AF18" s="7"/>
      <c r="AG18" s="7"/>
      <c r="AH18" s="85">
        <v>1</v>
      </c>
    </row>
    <row r="19" spans="1:34" ht="46.8" x14ac:dyDescent="0.3">
      <c r="A19" s="5">
        <v>11</v>
      </c>
      <c r="B19" s="75" t="s">
        <v>73</v>
      </c>
      <c r="C19" s="6" t="s">
        <v>60</v>
      </c>
      <c r="D19" s="7">
        <v>2</v>
      </c>
      <c r="E19" s="8">
        <v>1</v>
      </c>
      <c r="F19" s="8">
        <v>1</v>
      </c>
      <c r="G19" s="8"/>
      <c r="H19" s="8"/>
      <c r="I19" s="20">
        <v>150</v>
      </c>
      <c r="J19" s="20">
        <v>300</v>
      </c>
      <c r="K19" s="21">
        <v>4</v>
      </c>
      <c r="L19" s="11">
        <v>5</v>
      </c>
      <c r="M19" s="11">
        <v>3</v>
      </c>
      <c r="N19" s="11">
        <v>6</v>
      </c>
      <c r="O19" s="11"/>
      <c r="P19" s="11"/>
      <c r="Q19" s="11"/>
      <c r="R19" s="11"/>
      <c r="S19" s="11">
        <v>9</v>
      </c>
      <c r="T19" s="11">
        <v>9</v>
      </c>
      <c r="U19" s="11"/>
      <c r="V19" s="11"/>
      <c r="W19" s="12">
        <v>11</v>
      </c>
      <c r="X19" s="13">
        <f t="shared" si="1"/>
        <v>169.84</v>
      </c>
      <c r="Y19" s="14">
        <v>1</v>
      </c>
      <c r="Z19" s="22"/>
      <c r="AA19" s="16"/>
      <c r="AB19" s="23">
        <v>30</v>
      </c>
      <c r="AC19" s="18"/>
      <c r="AD19" s="19"/>
      <c r="AE19" s="7"/>
      <c r="AF19" s="7"/>
      <c r="AG19" s="7"/>
      <c r="AH19" s="85">
        <v>1</v>
      </c>
    </row>
    <row r="20" spans="1:34" ht="31.2" x14ac:dyDescent="0.3">
      <c r="A20" s="5">
        <v>12</v>
      </c>
      <c r="B20" s="76" t="s">
        <v>61</v>
      </c>
      <c r="C20" s="6" t="s">
        <v>62</v>
      </c>
      <c r="D20" s="7">
        <v>2</v>
      </c>
      <c r="E20" s="8">
        <v>1</v>
      </c>
      <c r="F20" s="8"/>
      <c r="G20" s="8"/>
      <c r="H20" s="8"/>
      <c r="I20" s="10">
        <v>76</v>
      </c>
      <c r="J20" s="10">
        <v>132</v>
      </c>
      <c r="K20" s="11">
        <v>35</v>
      </c>
      <c r="L20" s="11">
        <v>41</v>
      </c>
      <c r="M20" s="11">
        <v>76</v>
      </c>
      <c r="N20" s="11"/>
      <c r="O20" s="11"/>
      <c r="P20" s="11"/>
      <c r="Q20" s="11"/>
      <c r="R20" s="11"/>
      <c r="S20" s="11"/>
      <c r="T20" s="11">
        <v>76</v>
      </c>
      <c r="U20" s="11"/>
      <c r="V20" s="11"/>
      <c r="W20" s="12">
        <v>35</v>
      </c>
      <c r="X20" s="13">
        <f t="shared" si="1"/>
        <v>540.4</v>
      </c>
      <c r="Y20" s="14"/>
      <c r="Z20" s="22"/>
      <c r="AA20" s="16"/>
      <c r="AB20" s="17">
        <v>475</v>
      </c>
      <c r="AC20" s="18"/>
      <c r="AD20" s="19"/>
      <c r="AE20" s="7"/>
      <c r="AF20" s="7"/>
      <c r="AG20" s="7"/>
      <c r="AH20" s="85">
        <v>1</v>
      </c>
    </row>
    <row r="21" spans="1:34" ht="31.2" x14ac:dyDescent="0.3">
      <c r="A21" s="5">
        <v>13</v>
      </c>
      <c r="B21" s="76" t="s">
        <v>61</v>
      </c>
      <c r="C21" s="6" t="s">
        <v>63</v>
      </c>
      <c r="D21" s="7">
        <v>1</v>
      </c>
      <c r="E21" s="8">
        <v>1</v>
      </c>
      <c r="F21" s="8"/>
      <c r="G21" s="8"/>
      <c r="H21" s="8"/>
      <c r="I21" s="10">
        <v>56</v>
      </c>
      <c r="J21" s="10">
        <v>109</v>
      </c>
      <c r="K21" s="11">
        <v>24</v>
      </c>
      <c r="L21" s="11">
        <v>45</v>
      </c>
      <c r="M21" s="11">
        <v>56</v>
      </c>
      <c r="N21" s="11"/>
      <c r="O21" s="11"/>
      <c r="P21" s="11"/>
      <c r="Q21" s="11">
        <v>4</v>
      </c>
      <c r="R21" s="11">
        <v>9</v>
      </c>
      <c r="S21" s="11"/>
      <c r="T21" s="11">
        <v>56</v>
      </c>
      <c r="U21" s="11">
        <v>13</v>
      </c>
      <c r="V21" s="11"/>
      <c r="W21" s="12">
        <v>69</v>
      </c>
      <c r="X21" s="13">
        <f t="shared" si="1"/>
        <v>1065.3599999999999</v>
      </c>
      <c r="Y21" s="14"/>
      <c r="Z21" s="22"/>
      <c r="AA21" s="16"/>
      <c r="AB21" s="17"/>
      <c r="AC21" s="18"/>
      <c r="AD21" s="19"/>
      <c r="AE21" s="7"/>
      <c r="AF21" s="7"/>
      <c r="AG21" s="7"/>
      <c r="AH21" s="85">
        <v>1</v>
      </c>
    </row>
    <row r="22" spans="1:34" ht="31.2" x14ac:dyDescent="0.3">
      <c r="A22" s="5">
        <v>14</v>
      </c>
      <c r="B22" s="75" t="s">
        <v>74</v>
      </c>
      <c r="C22" s="6" t="s">
        <v>64</v>
      </c>
      <c r="D22" s="7">
        <v>1</v>
      </c>
      <c r="E22" s="8"/>
      <c r="F22" s="8"/>
      <c r="G22" s="8"/>
      <c r="H22" s="8"/>
      <c r="I22" s="10">
        <v>1</v>
      </c>
      <c r="J22" s="10">
        <v>2</v>
      </c>
      <c r="K22" s="11">
        <v>4</v>
      </c>
      <c r="L22" s="11">
        <v>4</v>
      </c>
      <c r="M22" s="11">
        <v>7</v>
      </c>
      <c r="N22" s="11"/>
      <c r="O22" s="11"/>
      <c r="P22" s="11"/>
      <c r="Q22" s="11">
        <v>1</v>
      </c>
      <c r="R22" s="11"/>
      <c r="S22" s="11"/>
      <c r="T22" s="11">
        <v>7</v>
      </c>
      <c r="U22" s="11">
        <v>1</v>
      </c>
      <c r="V22" s="11"/>
      <c r="W22" s="12">
        <v>8</v>
      </c>
      <c r="X22" s="13">
        <f t="shared" si="1"/>
        <v>123.52</v>
      </c>
      <c r="Y22" s="14"/>
      <c r="Z22" s="15">
        <v>1</v>
      </c>
      <c r="AA22" s="26"/>
      <c r="AB22" s="23">
        <v>98</v>
      </c>
      <c r="AC22" s="18"/>
      <c r="AD22" s="19"/>
      <c r="AE22" s="7"/>
      <c r="AF22" s="7"/>
      <c r="AG22" s="7"/>
      <c r="AH22" s="85">
        <v>1</v>
      </c>
    </row>
    <row r="23" spans="1:34" x14ac:dyDescent="0.3">
      <c r="A23" s="5">
        <v>15</v>
      </c>
      <c r="B23" s="76" t="s">
        <v>66</v>
      </c>
      <c r="C23" s="41" t="s">
        <v>65</v>
      </c>
      <c r="D23" s="7">
        <v>1</v>
      </c>
      <c r="E23" s="8">
        <v>1</v>
      </c>
      <c r="F23" s="8"/>
      <c r="G23" s="8"/>
      <c r="H23" s="8"/>
      <c r="I23" s="10">
        <v>300</v>
      </c>
      <c r="J23" s="10">
        <v>321</v>
      </c>
      <c r="K23" s="11">
        <v>165</v>
      </c>
      <c r="L23" s="11">
        <v>135</v>
      </c>
      <c r="M23" s="11">
        <v>200</v>
      </c>
      <c r="N23" s="11">
        <v>80</v>
      </c>
      <c r="O23" s="11"/>
      <c r="P23" s="11"/>
      <c r="Q23" s="11">
        <v>5</v>
      </c>
      <c r="R23" s="11">
        <v>15</v>
      </c>
      <c r="S23" s="11">
        <v>280</v>
      </c>
      <c r="T23" s="11"/>
      <c r="U23" s="11">
        <v>20</v>
      </c>
      <c r="V23" s="11"/>
      <c r="W23" s="12">
        <v>300</v>
      </c>
      <c r="X23" s="13">
        <f t="shared" si="1"/>
        <v>4632</v>
      </c>
      <c r="Y23" s="14"/>
      <c r="Z23" s="15"/>
      <c r="AA23" s="26"/>
      <c r="AB23" s="23"/>
      <c r="AC23" s="18"/>
      <c r="AD23" s="19"/>
      <c r="AE23" s="7"/>
      <c r="AF23" s="7"/>
      <c r="AG23" s="7"/>
      <c r="AH23" s="85">
        <v>1</v>
      </c>
    </row>
    <row r="24" spans="1:34" x14ac:dyDescent="0.3">
      <c r="A24" s="5">
        <v>16</v>
      </c>
      <c r="B24" s="76" t="s">
        <v>68</v>
      </c>
      <c r="C24" s="6" t="s">
        <v>67</v>
      </c>
      <c r="D24" s="7">
        <v>1</v>
      </c>
      <c r="E24" s="8">
        <v>1</v>
      </c>
      <c r="F24" s="8"/>
      <c r="G24" s="9"/>
      <c r="H24" s="9"/>
      <c r="I24" s="10">
        <v>1000</v>
      </c>
      <c r="J24" s="10">
        <v>1500</v>
      </c>
      <c r="K24" s="11"/>
      <c r="L24" s="11">
        <v>2</v>
      </c>
      <c r="M24" s="11"/>
      <c r="N24" s="11"/>
      <c r="O24" s="11"/>
      <c r="P24" s="11">
        <v>2</v>
      </c>
      <c r="Q24" s="11"/>
      <c r="R24" s="11"/>
      <c r="S24" s="11"/>
      <c r="T24" s="11"/>
      <c r="U24" s="11">
        <v>2</v>
      </c>
      <c r="V24" s="11"/>
      <c r="W24" s="12">
        <v>4</v>
      </c>
      <c r="X24" s="13">
        <f t="shared" si="1"/>
        <v>61.76</v>
      </c>
      <c r="Y24" s="14"/>
      <c r="Z24" s="15"/>
      <c r="AA24" s="16"/>
      <c r="AB24" s="17"/>
      <c r="AC24" s="18"/>
      <c r="AD24" s="19"/>
      <c r="AE24" s="27"/>
      <c r="AF24" s="7"/>
      <c r="AG24" s="7"/>
      <c r="AH24" s="85">
        <v>1</v>
      </c>
    </row>
    <row r="25" spans="1:34" x14ac:dyDescent="0.3">
      <c r="A25" s="5">
        <v>17</v>
      </c>
      <c r="B25" s="76" t="s">
        <v>68</v>
      </c>
      <c r="C25" s="41" t="s">
        <v>69</v>
      </c>
      <c r="D25" s="7">
        <v>1</v>
      </c>
      <c r="E25" s="8">
        <v>1</v>
      </c>
      <c r="F25" s="8">
        <v>1</v>
      </c>
      <c r="G25" s="8"/>
      <c r="H25" s="8"/>
      <c r="I25" s="10">
        <v>13</v>
      </c>
      <c r="J25" s="10">
        <v>28</v>
      </c>
      <c r="K25" s="11"/>
      <c r="L25" s="11">
        <v>3</v>
      </c>
      <c r="M25" s="11"/>
      <c r="N25" s="11"/>
      <c r="O25" s="11">
        <v>1</v>
      </c>
      <c r="P25" s="11">
        <v>2</v>
      </c>
      <c r="Q25" s="11"/>
      <c r="R25" s="11"/>
      <c r="S25" s="11"/>
      <c r="T25" s="11">
        <v>1</v>
      </c>
      <c r="U25" s="11">
        <v>2</v>
      </c>
      <c r="V25" s="11"/>
      <c r="W25" s="12">
        <v>3</v>
      </c>
      <c r="X25" s="13">
        <f t="shared" si="1"/>
        <v>46.32</v>
      </c>
      <c r="Y25" s="14"/>
      <c r="Z25" s="22"/>
      <c r="AA25" s="16"/>
      <c r="AB25" s="17"/>
      <c r="AC25" s="18"/>
      <c r="AD25" s="19"/>
      <c r="AE25" s="7"/>
      <c r="AF25" s="7"/>
      <c r="AG25" s="7"/>
      <c r="AH25" s="85">
        <v>1</v>
      </c>
    </row>
    <row r="26" spans="1:34" x14ac:dyDescent="0.3">
      <c r="A26" s="5">
        <v>18</v>
      </c>
      <c r="B26" s="76" t="s">
        <v>71</v>
      </c>
      <c r="C26" s="6" t="s">
        <v>70</v>
      </c>
      <c r="D26" s="7">
        <v>2</v>
      </c>
      <c r="E26" s="8">
        <v>1</v>
      </c>
      <c r="F26" s="8"/>
      <c r="G26" s="8"/>
      <c r="H26" s="8"/>
      <c r="I26" s="10">
        <v>12</v>
      </c>
      <c r="J26" s="10">
        <v>18</v>
      </c>
      <c r="K26" s="11">
        <v>6</v>
      </c>
      <c r="L26" s="11">
        <v>21</v>
      </c>
      <c r="M26" s="11"/>
      <c r="N26" s="11"/>
      <c r="O26" s="11">
        <v>2</v>
      </c>
      <c r="P26" s="11">
        <v>19</v>
      </c>
      <c r="Q26" s="11">
        <v>6</v>
      </c>
      <c r="R26" s="11"/>
      <c r="S26" s="11"/>
      <c r="T26" s="11"/>
      <c r="U26" s="11">
        <v>27</v>
      </c>
      <c r="V26" s="11"/>
      <c r="W26" s="12">
        <v>54</v>
      </c>
      <c r="X26" s="13">
        <f t="shared" si="1"/>
        <v>833.76</v>
      </c>
      <c r="Y26" s="14"/>
      <c r="Z26" s="15">
        <v>27</v>
      </c>
      <c r="AA26" s="16"/>
      <c r="AB26" s="17">
        <v>2880</v>
      </c>
      <c r="AC26" s="18"/>
      <c r="AD26" s="19"/>
      <c r="AE26" s="7"/>
      <c r="AF26" s="7"/>
      <c r="AG26" s="7"/>
      <c r="AH26" s="7">
        <v>1</v>
      </c>
    </row>
    <row r="27" spans="1:34" ht="31.2" x14ac:dyDescent="0.3">
      <c r="A27" s="5">
        <v>19</v>
      </c>
      <c r="B27" s="76" t="s">
        <v>72</v>
      </c>
      <c r="C27" s="6" t="s">
        <v>76</v>
      </c>
      <c r="D27" s="7">
        <v>1</v>
      </c>
      <c r="E27" s="8"/>
      <c r="F27" s="8">
        <v>3</v>
      </c>
      <c r="G27" s="9"/>
      <c r="H27" s="8"/>
      <c r="I27" s="10">
        <v>18</v>
      </c>
      <c r="J27" s="10">
        <v>40</v>
      </c>
      <c r="K27" s="11">
        <v>2</v>
      </c>
      <c r="L27" s="11">
        <v>2</v>
      </c>
      <c r="M27" s="11"/>
      <c r="N27" s="11"/>
      <c r="O27" s="11">
        <v>2</v>
      </c>
      <c r="P27" s="11">
        <v>1</v>
      </c>
      <c r="Q27" s="11">
        <v>1</v>
      </c>
      <c r="R27" s="11"/>
      <c r="S27" s="11"/>
      <c r="T27" s="11"/>
      <c r="U27" s="11">
        <v>4</v>
      </c>
      <c r="V27" s="11"/>
      <c r="W27" s="12">
        <v>8</v>
      </c>
      <c r="X27" s="13">
        <f t="shared" si="1"/>
        <v>123.52</v>
      </c>
      <c r="Y27" s="14">
        <v>1</v>
      </c>
      <c r="Z27" s="22">
        <v>1</v>
      </c>
      <c r="AA27" s="16"/>
      <c r="AB27" s="17">
        <v>3500</v>
      </c>
      <c r="AC27" s="18"/>
      <c r="AD27" s="19"/>
      <c r="AE27" s="27"/>
      <c r="AF27" s="7"/>
      <c r="AG27" s="7"/>
      <c r="AH27" s="85">
        <v>1</v>
      </c>
    </row>
    <row r="28" spans="1:34" x14ac:dyDescent="0.3">
      <c r="A28" s="5">
        <v>20</v>
      </c>
      <c r="B28" s="77" t="s">
        <v>75</v>
      </c>
      <c r="C28" s="29" t="s">
        <v>77</v>
      </c>
      <c r="D28" s="7">
        <v>2</v>
      </c>
      <c r="E28" s="8">
        <v>1</v>
      </c>
      <c r="F28" s="8"/>
      <c r="G28" s="9"/>
      <c r="H28" s="8"/>
      <c r="I28" s="10">
        <v>5</v>
      </c>
      <c r="J28" s="10">
        <v>5</v>
      </c>
      <c r="K28" s="11">
        <v>1</v>
      </c>
      <c r="L28" s="11">
        <v>9</v>
      </c>
      <c r="M28" s="11"/>
      <c r="N28" s="11"/>
      <c r="O28" s="11"/>
      <c r="P28" s="11">
        <v>3</v>
      </c>
      <c r="Q28" s="11">
        <v>5</v>
      </c>
      <c r="R28" s="11">
        <v>2</v>
      </c>
      <c r="S28" s="11"/>
      <c r="T28" s="11"/>
      <c r="U28" s="11">
        <v>10</v>
      </c>
      <c r="V28" s="11"/>
      <c r="W28" s="12">
        <v>20</v>
      </c>
      <c r="X28" s="13">
        <f t="shared" si="1"/>
        <v>308.8</v>
      </c>
      <c r="Y28" s="14"/>
      <c r="Z28" s="15"/>
      <c r="AA28" s="16"/>
      <c r="AB28" s="16"/>
      <c r="AC28" s="18"/>
      <c r="AD28" s="28"/>
      <c r="AE28" s="7"/>
      <c r="AF28" s="7"/>
      <c r="AG28" s="7"/>
      <c r="AH28" s="7"/>
    </row>
    <row r="29" spans="1:34" x14ac:dyDescent="0.3">
      <c r="A29" s="5">
        <v>21</v>
      </c>
      <c r="B29" s="76"/>
      <c r="C29" s="6"/>
      <c r="D29" s="30"/>
      <c r="E29" s="31"/>
      <c r="F29" s="31"/>
      <c r="G29" s="31"/>
      <c r="H29" s="31"/>
      <c r="I29" s="32"/>
      <c r="J29" s="32"/>
      <c r="K29" s="11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4"/>
      <c r="X29" s="13">
        <f t="shared" si="1"/>
        <v>0</v>
      </c>
      <c r="Y29" s="35"/>
      <c r="Z29" s="36"/>
      <c r="AA29" s="37"/>
      <c r="AB29" s="38"/>
      <c r="AC29" s="39"/>
      <c r="AD29" s="40"/>
      <c r="AE29" s="30"/>
      <c r="AF29" s="30"/>
      <c r="AG29" s="30"/>
      <c r="AH29" s="30"/>
    </row>
    <row r="30" spans="1:34" x14ac:dyDescent="0.3">
      <c r="A30" s="5">
        <v>22</v>
      </c>
      <c r="B30" s="76"/>
      <c r="C30" s="24"/>
      <c r="D30" s="30"/>
      <c r="E30" s="31"/>
      <c r="F30" s="31"/>
      <c r="G30" s="31"/>
      <c r="H30" s="31"/>
      <c r="I30" s="32"/>
      <c r="J30" s="32"/>
      <c r="K30" s="11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4"/>
      <c r="X30" s="13">
        <f t="shared" si="1"/>
        <v>0</v>
      </c>
      <c r="Y30" s="35"/>
      <c r="Z30" s="36"/>
      <c r="AA30" s="37"/>
      <c r="AB30" s="38"/>
      <c r="AC30" s="39"/>
      <c r="AD30" s="40"/>
      <c r="AE30" s="30"/>
      <c r="AF30" s="30"/>
      <c r="AG30" s="30"/>
      <c r="AH30" s="30"/>
    </row>
    <row r="31" spans="1:34" x14ac:dyDescent="0.3">
      <c r="A31" s="5">
        <v>23</v>
      </c>
      <c r="B31" s="76"/>
      <c r="C31" s="6"/>
      <c r="D31" s="30"/>
      <c r="E31" s="31"/>
      <c r="F31" s="31"/>
      <c r="G31" s="31"/>
      <c r="H31" s="31"/>
      <c r="I31" s="32"/>
      <c r="J31" s="32"/>
      <c r="K31" s="11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4"/>
      <c r="X31" s="13">
        <f t="shared" si="1"/>
        <v>0</v>
      </c>
      <c r="Y31" s="35"/>
      <c r="Z31" s="36"/>
      <c r="AA31" s="37"/>
      <c r="AB31" s="38"/>
      <c r="AC31" s="39"/>
      <c r="AD31" s="40"/>
      <c r="AE31" s="30"/>
      <c r="AF31" s="30"/>
      <c r="AG31" s="30"/>
      <c r="AH31" s="30"/>
    </row>
    <row r="32" spans="1:34" x14ac:dyDescent="0.3">
      <c r="A32" s="5">
        <v>24</v>
      </c>
      <c r="B32" s="76"/>
      <c r="C32" s="41"/>
      <c r="D32" s="7"/>
      <c r="E32" s="8"/>
      <c r="F32" s="8"/>
      <c r="G32" s="9"/>
      <c r="H32" s="8"/>
      <c r="I32" s="10"/>
      <c r="J32" s="10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2"/>
      <c r="X32" s="13">
        <f t="shared" si="1"/>
        <v>0</v>
      </c>
      <c r="Y32" s="14"/>
      <c r="Z32" s="22"/>
      <c r="AA32" s="16"/>
      <c r="AB32" s="17"/>
      <c r="AC32" s="18"/>
      <c r="AD32" s="19"/>
      <c r="AE32" s="27"/>
      <c r="AF32" s="7"/>
      <c r="AG32" s="7"/>
      <c r="AH32" s="7"/>
    </row>
    <row r="33" spans="1:34" x14ac:dyDescent="0.3">
      <c r="A33" s="5">
        <v>25</v>
      </c>
      <c r="B33" s="77"/>
      <c r="C33" s="42"/>
      <c r="D33" s="7"/>
      <c r="E33" s="8"/>
      <c r="F33" s="8"/>
      <c r="G33" s="9"/>
      <c r="H33" s="8"/>
      <c r="I33" s="10"/>
      <c r="J33" s="10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2"/>
      <c r="X33" s="13">
        <f t="shared" si="1"/>
        <v>0</v>
      </c>
      <c r="Y33" s="14"/>
      <c r="Z33" s="15"/>
      <c r="AA33" s="16"/>
      <c r="AB33" s="16"/>
      <c r="AC33" s="18"/>
      <c r="AD33" s="19"/>
      <c r="AE33" s="7"/>
      <c r="AF33" s="7"/>
      <c r="AG33" s="7"/>
      <c r="AH33" s="7"/>
    </row>
    <row r="34" spans="1:34" x14ac:dyDescent="0.3">
      <c r="A34" s="5">
        <v>26</v>
      </c>
      <c r="B34" s="76"/>
      <c r="C34" s="24"/>
      <c r="D34" s="30"/>
      <c r="E34" s="31"/>
      <c r="F34" s="31"/>
      <c r="G34" s="31"/>
      <c r="H34" s="31"/>
      <c r="I34" s="32"/>
      <c r="J34" s="32"/>
      <c r="K34" s="11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4"/>
      <c r="X34" s="13">
        <f t="shared" si="1"/>
        <v>0</v>
      </c>
      <c r="Y34" s="35"/>
      <c r="Z34" s="36"/>
      <c r="AA34" s="37"/>
      <c r="AB34" s="38"/>
      <c r="AC34" s="39"/>
      <c r="AD34" s="40"/>
      <c r="AE34" s="30"/>
      <c r="AF34" s="30"/>
      <c r="AG34" s="30"/>
      <c r="AH34" s="30"/>
    </row>
    <row r="35" spans="1:34" x14ac:dyDescent="0.3">
      <c r="A35" s="5">
        <v>27</v>
      </c>
      <c r="B35" s="78"/>
      <c r="C35" s="43"/>
      <c r="D35" s="30"/>
      <c r="E35" s="31"/>
      <c r="F35" s="31"/>
      <c r="G35" s="31"/>
      <c r="H35" s="31"/>
      <c r="I35" s="32"/>
      <c r="J35" s="32"/>
      <c r="K35" s="11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4"/>
      <c r="X35" s="13">
        <f t="shared" si="1"/>
        <v>0</v>
      </c>
      <c r="Y35" s="35"/>
      <c r="Z35" s="36"/>
      <c r="AA35" s="37"/>
      <c r="AB35" s="38"/>
      <c r="AC35" s="39"/>
      <c r="AD35" s="40"/>
      <c r="AE35" s="30"/>
      <c r="AF35" s="30"/>
      <c r="AG35" s="30"/>
      <c r="AH35" s="30"/>
    </row>
    <row r="36" spans="1:34" x14ac:dyDescent="0.3">
      <c r="A36" s="5">
        <v>28</v>
      </c>
      <c r="B36" s="78"/>
      <c r="C36" s="43"/>
      <c r="D36" s="30"/>
      <c r="E36" s="31"/>
      <c r="F36" s="31"/>
      <c r="G36" s="31"/>
      <c r="H36" s="31"/>
      <c r="I36" s="32"/>
      <c r="J36" s="32"/>
      <c r="K36" s="11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4"/>
      <c r="X36" s="13">
        <f t="shared" si="1"/>
        <v>0</v>
      </c>
      <c r="Y36" s="35"/>
      <c r="Z36" s="36"/>
      <c r="AA36" s="37"/>
      <c r="AB36" s="38"/>
      <c r="AC36" s="39"/>
      <c r="AD36" s="40"/>
      <c r="AE36" s="30"/>
      <c r="AF36" s="30"/>
      <c r="AG36" s="30"/>
      <c r="AH36" s="30"/>
    </row>
    <row r="37" spans="1:34" x14ac:dyDescent="0.3">
      <c r="A37" s="5">
        <v>29</v>
      </c>
      <c r="B37" s="78"/>
      <c r="C37" s="43"/>
      <c r="D37" s="30"/>
      <c r="E37" s="31"/>
      <c r="F37" s="31"/>
      <c r="G37" s="31"/>
      <c r="H37" s="31"/>
      <c r="I37" s="32"/>
      <c r="J37" s="32"/>
      <c r="K37" s="11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4"/>
      <c r="X37" s="13">
        <f t="shared" si="1"/>
        <v>0</v>
      </c>
      <c r="Y37" s="35"/>
      <c r="Z37" s="36"/>
      <c r="AA37" s="37"/>
      <c r="AB37" s="38"/>
      <c r="AC37" s="39"/>
      <c r="AD37" s="40"/>
      <c r="AE37" s="30"/>
      <c r="AF37" s="30"/>
      <c r="AG37" s="30"/>
      <c r="AH37" s="30"/>
    </row>
    <row r="38" spans="1:34" x14ac:dyDescent="0.3">
      <c r="A38" s="5">
        <v>30</v>
      </c>
      <c r="B38" s="78"/>
      <c r="C38" s="43"/>
      <c r="D38" s="30"/>
      <c r="E38" s="31"/>
      <c r="F38" s="31"/>
      <c r="G38" s="31"/>
      <c r="H38" s="31"/>
      <c r="I38" s="32"/>
      <c r="J38" s="32"/>
      <c r="K38" s="11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4"/>
      <c r="X38" s="13">
        <f t="shared" si="1"/>
        <v>0</v>
      </c>
      <c r="Y38" s="35"/>
      <c r="Z38" s="36"/>
      <c r="AA38" s="37"/>
      <c r="AB38" s="38"/>
      <c r="AC38" s="39"/>
      <c r="AD38" s="40"/>
      <c r="AE38" s="30"/>
      <c r="AF38" s="30"/>
      <c r="AG38" s="30"/>
      <c r="AH38" s="30"/>
    </row>
    <row r="39" spans="1:34" x14ac:dyDescent="0.3">
      <c r="A39" s="5">
        <v>31</v>
      </c>
      <c r="B39" s="78"/>
      <c r="C39" s="43"/>
      <c r="D39" s="30"/>
      <c r="E39" s="31"/>
      <c r="F39" s="31"/>
      <c r="G39" s="31"/>
      <c r="H39" s="31"/>
      <c r="I39" s="32"/>
      <c r="J39" s="32"/>
      <c r="K39" s="11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4"/>
      <c r="X39" s="13">
        <f t="shared" si="1"/>
        <v>0</v>
      </c>
      <c r="Y39" s="35"/>
      <c r="Z39" s="36"/>
      <c r="AA39" s="37"/>
      <c r="AB39" s="38"/>
      <c r="AC39" s="39"/>
      <c r="AD39" s="40"/>
      <c r="AE39" s="30"/>
      <c r="AF39" s="30"/>
      <c r="AG39" s="30"/>
      <c r="AH39" s="30"/>
    </row>
    <row r="40" spans="1:34" x14ac:dyDescent="0.3">
      <c r="A40" s="5">
        <v>32</v>
      </c>
      <c r="B40" s="78"/>
      <c r="C40" s="43"/>
      <c r="D40" s="30"/>
      <c r="E40" s="31"/>
      <c r="F40" s="31"/>
      <c r="G40" s="31"/>
      <c r="H40" s="31"/>
      <c r="I40" s="32"/>
      <c r="J40" s="32"/>
      <c r="K40" s="11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4"/>
      <c r="X40" s="13">
        <f t="shared" si="1"/>
        <v>0</v>
      </c>
      <c r="Y40" s="35"/>
      <c r="Z40" s="36"/>
      <c r="AA40" s="37"/>
      <c r="AB40" s="38"/>
      <c r="AC40" s="39"/>
      <c r="AD40" s="40"/>
      <c r="AE40" s="30"/>
      <c r="AF40" s="30"/>
      <c r="AG40" s="30"/>
      <c r="AH40" s="30"/>
    </row>
    <row r="41" spans="1:34" x14ac:dyDescent="0.3">
      <c r="A41" s="5">
        <v>33</v>
      </c>
      <c r="B41" s="78"/>
      <c r="C41" s="43"/>
      <c r="D41" s="30"/>
      <c r="E41" s="31"/>
      <c r="F41" s="31"/>
      <c r="G41" s="31"/>
      <c r="H41" s="31"/>
      <c r="I41" s="32"/>
      <c r="J41" s="32"/>
      <c r="K41" s="11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4"/>
      <c r="X41" s="13">
        <f t="shared" si="1"/>
        <v>0</v>
      </c>
      <c r="Y41" s="35"/>
      <c r="Z41" s="36"/>
      <c r="AA41" s="37"/>
      <c r="AB41" s="38"/>
      <c r="AC41" s="39"/>
      <c r="AD41" s="40"/>
      <c r="AE41" s="30"/>
      <c r="AF41" s="30"/>
      <c r="AG41" s="30"/>
      <c r="AH41" s="30"/>
    </row>
    <row r="42" spans="1:34" x14ac:dyDescent="0.3">
      <c r="A42" s="5">
        <v>34</v>
      </c>
      <c r="B42" s="78"/>
      <c r="C42" s="43"/>
      <c r="D42" s="30"/>
      <c r="E42" s="31"/>
      <c r="F42" s="31"/>
      <c r="G42" s="31"/>
      <c r="H42" s="31"/>
      <c r="I42" s="32"/>
      <c r="J42" s="32"/>
      <c r="K42" s="11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4"/>
      <c r="X42" s="13">
        <f t="shared" si="1"/>
        <v>0</v>
      </c>
      <c r="Y42" s="35"/>
      <c r="Z42" s="36"/>
      <c r="AA42" s="37"/>
      <c r="AB42" s="38"/>
      <c r="AC42" s="39"/>
      <c r="AD42" s="40"/>
      <c r="AE42" s="30"/>
      <c r="AF42" s="30"/>
      <c r="AG42" s="30"/>
      <c r="AH42" s="30"/>
    </row>
    <row r="43" spans="1:34" x14ac:dyDescent="0.3">
      <c r="A43" s="5">
        <v>35</v>
      </c>
      <c r="B43" s="78"/>
      <c r="C43" s="43"/>
      <c r="D43" s="30"/>
      <c r="E43" s="31"/>
      <c r="F43" s="31"/>
      <c r="G43" s="31"/>
      <c r="H43" s="31"/>
      <c r="I43" s="32"/>
      <c r="J43" s="32"/>
      <c r="K43" s="11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4"/>
      <c r="X43" s="13">
        <f t="shared" si="1"/>
        <v>0</v>
      </c>
      <c r="Y43" s="35"/>
      <c r="Z43" s="36"/>
      <c r="AA43" s="37"/>
      <c r="AB43" s="38"/>
      <c r="AC43" s="39"/>
      <c r="AD43" s="40"/>
      <c r="AE43" s="30"/>
      <c r="AF43" s="30"/>
      <c r="AG43" s="30"/>
      <c r="AH43" s="30"/>
    </row>
    <row r="44" spans="1:34" x14ac:dyDescent="0.3">
      <c r="A44" s="5">
        <v>36</v>
      </c>
      <c r="B44" s="78"/>
      <c r="C44" s="43"/>
      <c r="D44" s="30"/>
      <c r="E44" s="31"/>
      <c r="F44" s="31"/>
      <c r="G44" s="31"/>
      <c r="H44" s="31"/>
      <c r="I44" s="32"/>
      <c r="J44" s="32"/>
      <c r="K44" s="11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4"/>
      <c r="X44" s="13">
        <f t="shared" si="1"/>
        <v>0</v>
      </c>
      <c r="Y44" s="35"/>
      <c r="Z44" s="36"/>
      <c r="AA44" s="37"/>
      <c r="AB44" s="38"/>
      <c r="AC44" s="39"/>
      <c r="AD44" s="40"/>
      <c r="AE44" s="30"/>
      <c r="AF44" s="30"/>
      <c r="AG44" s="30"/>
      <c r="AH44" s="30"/>
    </row>
    <row r="45" spans="1:34" x14ac:dyDescent="0.3">
      <c r="A45" s="5">
        <v>37</v>
      </c>
      <c r="B45" s="78"/>
      <c r="C45" s="43"/>
      <c r="D45" s="30"/>
      <c r="E45" s="31"/>
      <c r="F45" s="31"/>
      <c r="G45" s="31"/>
      <c r="H45" s="31"/>
      <c r="I45" s="32"/>
      <c r="J45" s="32"/>
      <c r="K45" s="11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4"/>
      <c r="X45" s="13">
        <f t="shared" si="1"/>
        <v>0</v>
      </c>
      <c r="Y45" s="35"/>
      <c r="Z45" s="36"/>
      <c r="AA45" s="37"/>
      <c r="AB45" s="38"/>
      <c r="AC45" s="39"/>
      <c r="AD45" s="40"/>
      <c r="AE45" s="30"/>
      <c r="AF45" s="30"/>
      <c r="AG45" s="30"/>
      <c r="AH45" s="30"/>
    </row>
    <row r="46" spans="1:34" x14ac:dyDescent="0.3">
      <c r="A46" s="5">
        <v>38</v>
      </c>
      <c r="B46" s="78"/>
      <c r="C46" s="43"/>
      <c r="D46" s="30"/>
      <c r="E46" s="31"/>
      <c r="F46" s="31"/>
      <c r="G46" s="31"/>
      <c r="H46" s="31"/>
      <c r="I46" s="32"/>
      <c r="J46" s="32"/>
      <c r="K46" s="11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4"/>
      <c r="X46" s="13">
        <f t="shared" si="1"/>
        <v>0</v>
      </c>
      <c r="Y46" s="35"/>
      <c r="Z46" s="36"/>
      <c r="AA46" s="37"/>
      <c r="AB46" s="38"/>
      <c r="AC46" s="39"/>
      <c r="AD46" s="40"/>
      <c r="AE46" s="30"/>
      <c r="AF46" s="30"/>
      <c r="AG46" s="30"/>
      <c r="AH46" s="30"/>
    </row>
    <row r="47" spans="1:34" x14ac:dyDescent="0.3">
      <c r="A47" s="5">
        <v>39</v>
      </c>
      <c r="B47" s="78"/>
      <c r="C47" s="43"/>
      <c r="D47" s="30"/>
      <c r="E47" s="31"/>
      <c r="F47" s="31"/>
      <c r="G47" s="31"/>
      <c r="H47" s="31"/>
      <c r="I47" s="32"/>
      <c r="J47" s="32"/>
      <c r="K47" s="11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4"/>
      <c r="X47" s="13">
        <f t="shared" si="1"/>
        <v>0</v>
      </c>
      <c r="Y47" s="35"/>
      <c r="Z47" s="36"/>
      <c r="AA47" s="37"/>
      <c r="AB47" s="38"/>
      <c r="AC47" s="39"/>
      <c r="AD47" s="40"/>
      <c r="AE47" s="30"/>
      <c r="AF47" s="30"/>
      <c r="AG47" s="30"/>
      <c r="AH47" s="30"/>
    </row>
    <row r="48" spans="1:34" x14ac:dyDescent="0.3">
      <c r="A48" s="5">
        <v>40</v>
      </c>
      <c r="B48" s="78"/>
      <c r="C48" s="43"/>
      <c r="D48" s="30"/>
      <c r="E48" s="31"/>
      <c r="F48" s="31"/>
      <c r="G48" s="31"/>
      <c r="H48" s="31"/>
      <c r="I48" s="32"/>
      <c r="J48" s="32"/>
      <c r="K48" s="11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4"/>
      <c r="X48" s="13">
        <f t="shared" si="1"/>
        <v>0</v>
      </c>
      <c r="Y48" s="35"/>
      <c r="Z48" s="36"/>
      <c r="AA48" s="37"/>
      <c r="AB48" s="38"/>
      <c r="AC48" s="39"/>
      <c r="AD48" s="40"/>
      <c r="AE48" s="30"/>
      <c r="AF48" s="30"/>
      <c r="AG48" s="30"/>
      <c r="AH48" s="30"/>
    </row>
    <row r="49" spans="1:34" x14ac:dyDescent="0.3">
      <c r="A49" s="5">
        <v>41</v>
      </c>
      <c r="B49" s="78"/>
      <c r="C49" s="43"/>
      <c r="D49" s="30"/>
      <c r="E49" s="31"/>
      <c r="F49" s="31"/>
      <c r="G49" s="31"/>
      <c r="H49" s="31"/>
      <c r="I49" s="32"/>
      <c r="J49" s="32"/>
      <c r="K49" s="11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4"/>
      <c r="X49" s="13">
        <f t="shared" si="1"/>
        <v>0</v>
      </c>
      <c r="Y49" s="35"/>
      <c r="Z49" s="36"/>
      <c r="AA49" s="37"/>
      <c r="AB49" s="38"/>
      <c r="AC49" s="39"/>
      <c r="AD49" s="40"/>
      <c r="AE49" s="30"/>
      <c r="AF49" s="30"/>
      <c r="AG49" s="30"/>
      <c r="AH49" s="30"/>
    </row>
    <row r="50" spans="1:34" x14ac:dyDescent="0.3">
      <c r="A50" s="5">
        <v>42</v>
      </c>
      <c r="B50" s="78"/>
      <c r="C50" s="43"/>
      <c r="D50" s="30"/>
      <c r="E50" s="31"/>
      <c r="F50" s="31"/>
      <c r="G50" s="31"/>
      <c r="H50" s="31"/>
      <c r="I50" s="32"/>
      <c r="J50" s="32"/>
      <c r="K50" s="11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4"/>
      <c r="X50" s="13">
        <f t="shared" si="1"/>
        <v>0</v>
      </c>
      <c r="Y50" s="35"/>
      <c r="Z50" s="36"/>
      <c r="AA50" s="37"/>
      <c r="AB50" s="38"/>
      <c r="AC50" s="39"/>
      <c r="AD50" s="40"/>
      <c r="AE50" s="30"/>
      <c r="AF50" s="30"/>
      <c r="AG50" s="30"/>
      <c r="AH50" s="30"/>
    </row>
    <row r="51" spans="1:34" x14ac:dyDescent="0.3">
      <c r="A51" s="5">
        <v>43</v>
      </c>
      <c r="B51" s="78"/>
      <c r="C51" s="43"/>
      <c r="D51" s="30"/>
      <c r="E51" s="31"/>
      <c r="F51" s="31"/>
      <c r="G51" s="31"/>
      <c r="H51" s="31"/>
      <c r="I51" s="32"/>
      <c r="J51" s="32"/>
      <c r="K51" s="11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4"/>
      <c r="X51" s="13">
        <f t="shared" si="1"/>
        <v>0</v>
      </c>
      <c r="Y51" s="35"/>
      <c r="Z51" s="36"/>
      <c r="AA51" s="37"/>
      <c r="AB51" s="38"/>
      <c r="AC51" s="39"/>
      <c r="AD51" s="40"/>
      <c r="AE51" s="30"/>
      <c r="AF51" s="30"/>
      <c r="AG51" s="30"/>
      <c r="AH51" s="30"/>
    </row>
    <row r="52" spans="1:34" x14ac:dyDescent="0.3">
      <c r="A52" s="5">
        <v>44</v>
      </c>
      <c r="B52" s="78"/>
      <c r="C52" s="43"/>
      <c r="D52" s="30"/>
      <c r="E52" s="31"/>
      <c r="F52" s="31"/>
      <c r="G52" s="31"/>
      <c r="H52" s="31"/>
      <c r="I52" s="32"/>
      <c r="J52" s="32"/>
      <c r="K52" s="11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4"/>
      <c r="X52" s="13">
        <f t="shared" si="1"/>
        <v>0</v>
      </c>
      <c r="Y52" s="35"/>
      <c r="Z52" s="36"/>
      <c r="AA52" s="37"/>
      <c r="AB52" s="38"/>
      <c r="AC52" s="39"/>
      <c r="AD52" s="40"/>
      <c r="AE52" s="30"/>
      <c r="AF52" s="30"/>
      <c r="AG52" s="30"/>
      <c r="AH52" s="30"/>
    </row>
    <row r="53" spans="1:34" x14ac:dyDescent="0.3">
      <c r="A53" s="5">
        <v>45</v>
      </c>
      <c r="B53" s="78"/>
      <c r="C53" s="43"/>
      <c r="D53" s="30"/>
      <c r="E53" s="31"/>
      <c r="F53" s="31"/>
      <c r="G53" s="31"/>
      <c r="H53" s="31"/>
      <c r="I53" s="32"/>
      <c r="J53" s="32"/>
      <c r="K53" s="11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4"/>
      <c r="X53" s="13">
        <f t="shared" si="1"/>
        <v>0</v>
      </c>
      <c r="Y53" s="35"/>
      <c r="Z53" s="36"/>
      <c r="AA53" s="37"/>
      <c r="AB53" s="38"/>
      <c r="AC53" s="39"/>
      <c r="AD53" s="40"/>
      <c r="AE53" s="30"/>
      <c r="AF53" s="30"/>
      <c r="AG53" s="30"/>
      <c r="AH53" s="30"/>
    </row>
    <row r="54" spans="1:34" x14ac:dyDescent="0.3">
      <c r="A54" s="5">
        <v>46</v>
      </c>
      <c r="B54" s="78"/>
      <c r="C54" s="43"/>
      <c r="D54" s="30"/>
      <c r="E54" s="31"/>
      <c r="F54" s="31"/>
      <c r="G54" s="31"/>
      <c r="H54" s="31"/>
      <c r="I54" s="32"/>
      <c r="J54" s="32"/>
      <c r="K54" s="11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4"/>
      <c r="X54" s="13">
        <f t="shared" si="1"/>
        <v>0</v>
      </c>
      <c r="Y54" s="35"/>
      <c r="Z54" s="36"/>
      <c r="AA54" s="37"/>
      <c r="AB54" s="38"/>
      <c r="AC54" s="39"/>
      <c r="AD54" s="40"/>
      <c r="AE54" s="30"/>
      <c r="AF54" s="30"/>
      <c r="AG54" s="30"/>
      <c r="AH54" s="30"/>
    </row>
    <row r="55" spans="1:34" x14ac:dyDescent="0.3">
      <c r="A55" s="5">
        <v>47</v>
      </c>
      <c r="B55" s="78"/>
      <c r="C55" s="43"/>
      <c r="D55" s="30"/>
      <c r="E55" s="31"/>
      <c r="F55" s="31"/>
      <c r="G55" s="31"/>
      <c r="H55" s="31"/>
      <c r="I55" s="32"/>
      <c r="J55" s="32"/>
      <c r="K55" s="11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4"/>
      <c r="X55" s="13">
        <f t="shared" si="1"/>
        <v>0</v>
      </c>
      <c r="Y55" s="35"/>
      <c r="Z55" s="36"/>
      <c r="AA55" s="37"/>
      <c r="AB55" s="38"/>
      <c r="AC55" s="39"/>
      <c r="AD55" s="40"/>
      <c r="AE55" s="30"/>
      <c r="AF55" s="30"/>
      <c r="AG55" s="30"/>
      <c r="AH55" s="30"/>
    </row>
    <row r="56" spans="1:34" x14ac:dyDescent="0.3">
      <c r="A56" s="5">
        <v>48</v>
      </c>
      <c r="B56" s="78"/>
      <c r="C56" s="43"/>
      <c r="D56" s="30"/>
      <c r="E56" s="31"/>
      <c r="F56" s="31"/>
      <c r="G56" s="31"/>
      <c r="H56" s="31"/>
      <c r="I56" s="32"/>
      <c r="J56" s="32"/>
      <c r="K56" s="11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4"/>
      <c r="X56" s="13">
        <f t="shared" si="1"/>
        <v>0</v>
      </c>
      <c r="Y56" s="35"/>
      <c r="Z56" s="36"/>
      <c r="AA56" s="37"/>
      <c r="AB56" s="38"/>
      <c r="AC56" s="39"/>
      <c r="AD56" s="40"/>
      <c r="AE56" s="30"/>
      <c r="AF56" s="30"/>
      <c r="AG56" s="30"/>
      <c r="AH56" s="30"/>
    </row>
    <row r="57" spans="1:34" x14ac:dyDescent="0.3">
      <c r="A57" s="5">
        <v>49</v>
      </c>
      <c r="B57" s="78"/>
      <c r="C57" s="43"/>
      <c r="D57" s="30"/>
      <c r="E57" s="31"/>
      <c r="F57" s="31"/>
      <c r="G57" s="31"/>
      <c r="H57" s="31"/>
      <c r="I57" s="32"/>
      <c r="J57" s="32"/>
      <c r="K57" s="11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4"/>
      <c r="X57" s="13">
        <f t="shared" si="1"/>
        <v>0</v>
      </c>
      <c r="Y57" s="35"/>
      <c r="Z57" s="36"/>
      <c r="AA57" s="37"/>
      <c r="AB57" s="38"/>
      <c r="AC57" s="39"/>
      <c r="AD57" s="40"/>
      <c r="AE57" s="30"/>
      <c r="AF57" s="30"/>
      <c r="AG57" s="30"/>
      <c r="AH57" s="30"/>
    </row>
    <row r="58" spans="1:34" x14ac:dyDescent="0.3">
      <c r="A58" s="5">
        <v>50</v>
      </c>
      <c r="B58" s="78"/>
      <c r="C58" s="43"/>
      <c r="D58" s="30"/>
      <c r="E58" s="31"/>
      <c r="F58" s="31"/>
      <c r="G58" s="31"/>
      <c r="H58" s="31"/>
      <c r="I58" s="32"/>
      <c r="J58" s="32"/>
      <c r="K58" s="11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4"/>
      <c r="X58" s="13">
        <f t="shared" si="1"/>
        <v>0</v>
      </c>
      <c r="Y58" s="35"/>
      <c r="Z58" s="36"/>
      <c r="AA58" s="37"/>
      <c r="AB58" s="38"/>
      <c r="AC58" s="39"/>
      <c r="AD58" s="40"/>
      <c r="AE58" s="30"/>
      <c r="AF58" s="30"/>
      <c r="AG58" s="30"/>
      <c r="AH58" s="30"/>
    </row>
    <row r="59" spans="1:34" ht="21" customHeight="1" x14ac:dyDescent="0.3">
      <c r="A59" s="123" t="s">
        <v>0</v>
      </c>
      <c r="B59" s="124"/>
      <c r="C59" s="125"/>
      <c r="D59" s="44">
        <f>SUM(D9:D58)</f>
        <v>29</v>
      </c>
      <c r="E59" s="44">
        <f>SUM(E9:E58)</f>
        <v>15</v>
      </c>
      <c r="F59" s="44">
        <f t="shared" ref="F59:AH59" si="2">SUM(F9:F58)</f>
        <v>11</v>
      </c>
      <c r="G59" s="44">
        <f t="shared" si="2"/>
        <v>0</v>
      </c>
      <c r="H59" s="44">
        <f t="shared" si="2"/>
        <v>0</v>
      </c>
      <c r="I59" s="44">
        <f t="shared" si="2"/>
        <v>1797</v>
      </c>
      <c r="J59" s="44">
        <f t="shared" si="2"/>
        <v>2798</v>
      </c>
      <c r="K59" s="44">
        <f t="shared" si="2"/>
        <v>252</v>
      </c>
      <c r="L59" s="44">
        <f t="shared" si="2"/>
        <v>304</v>
      </c>
      <c r="M59" s="44"/>
      <c r="N59" s="44">
        <f t="shared" si="2"/>
        <v>114</v>
      </c>
      <c r="O59" s="44">
        <f t="shared" si="2"/>
        <v>9</v>
      </c>
      <c r="P59" s="44">
        <f t="shared" si="2"/>
        <v>28</v>
      </c>
      <c r="Q59" s="44">
        <f t="shared" si="2"/>
        <v>29</v>
      </c>
      <c r="R59" s="44">
        <f t="shared" si="2"/>
        <v>28</v>
      </c>
      <c r="S59" s="44">
        <f t="shared" si="2"/>
        <v>323</v>
      </c>
      <c r="T59" s="44">
        <f t="shared" si="2"/>
        <v>149</v>
      </c>
      <c r="U59" s="44">
        <f t="shared" si="2"/>
        <v>92</v>
      </c>
      <c r="V59" s="44">
        <f t="shared" si="2"/>
        <v>0</v>
      </c>
      <c r="W59" s="44">
        <f t="shared" si="2"/>
        <v>673</v>
      </c>
      <c r="X59" s="44">
        <f t="shared" si="2"/>
        <v>10243.970000000001</v>
      </c>
      <c r="Y59" s="44">
        <f t="shared" si="2"/>
        <v>6</v>
      </c>
      <c r="Z59" s="44">
        <f t="shared" si="2"/>
        <v>29</v>
      </c>
      <c r="AA59" s="44">
        <f t="shared" si="2"/>
        <v>0</v>
      </c>
      <c r="AB59" s="44">
        <f t="shared" si="2"/>
        <v>9533</v>
      </c>
      <c r="AC59" s="44">
        <f t="shared" si="2"/>
        <v>0</v>
      </c>
      <c r="AD59" s="44">
        <f t="shared" si="2"/>
        <v>0</v>
      </c>
      <c r="AE59" s="44">
        <f t="shared" si="2"/>
        <v>0</v>
      </c>
      <c r="AF59" s="44">
        <f t="shared" si="2"/>
        <v>0</v>
      </c>
      <c r="AG59" s="44"/>
      <c r="AH59" s="44">
        <f t="shared" si="2"/>
        <v>21</v>
      </c>
    </row>
    <row r="60" spans="1:34" x14ac:dyDescent="0.3">
      <c r="D60" s="49">
        <f>D59</f>
        <v>29</v>
      </c>
      <c r="E60" s="131">
        <f>E59+F59+G59+H59</f>
        <v>26</v>
      </c>
      <c r="F60" s="131"/>
      <c r="G60" s="131"/>
      <c r="H60" s="131"/>
      <c r="I60" s="132">
        <f>I59+J59</f>
        <v>4595</v>
      </c>
      <c r="J60" s="133"/>
      <c r="K60" s="132">
        <f>K59+L59</f>
        <v>556</v>
      </c>
      <c r="L60" s="133"/>
      <c r="M60" s="69"/>
      <c r="N60" s="129">
        <f>N59+O59+P59+Q59+R59</f>
        <v>208</v>
      </c>
      <c r="O60" s="129"/>
      <c r="P60" s="129"/>
      <c r="Q60" s="129"/>
      <c r="R60" s="129"/>
      <c r="S60" s="129">
        <f>S59+T59+U59+V59</f>
        <v>564</v>
      </c>
      <c r="T60" s="129"/>
      <c r="U60" s="129"/>
      <c r="V60" s="129"/>
      <c r="W60" s="45">
        <f>W59</f>
        <v>673</v>
      </c>
      <c r="X60" s="46">
        <f>X59</f>
        <v>10243.970000000001</v>
      </c>
      <c r="Y60" s="129">
        <f>Y59+Z59</f>
        <v>35</v>
      </c>
      <c r="Z60" s="129"/>
      <c r="AA60" s="129">
        <f>AA59+AB59</f>
        <v>9533</v>
      </c>
      <c r="AB60" s="129"/>
      <c r="AC60" s="47">
        <f>AC59</f>
        <v>0</v>
      </c>
      <c r="AD60" s="47">
        <f>AD59</f>
        <v>0</v>
      </c>
      <c r="AE60" s="130">
        <f>AE59+AF59+AH59</f>
        <v>21</v>
      </c>
      <c r="AF60" s="130"/>
      <c r="AG60" s="130"/>
      <c r="AH60" s="130"/>
    </row>
    <row r="62" spans="1:34" x14ac:dyDescent="0.3">
      <c r="A62" s="48"/>
      <c r="B62" s="79"/>
      <c r="C62" s="48"/>
    </row>
  </sheetData>
  <sortState ref="C602:D699">
    <sortCondition ref="C601"/>
  </sortState>
  <mergeCells count="41">
    <mergeCell ref="AG6:AG7"/>
    <mergeCell ref="A59:C59"/>
    <mergeCell ref="A5:A7"/>
    <mergeCell ref="AA60:AB60"/>
    <mergeCell ref="AE60:AH60"/>
    <mergeCell ref="N60:R60"/>
    <mergeCell ref="S60:V60"/>
    <mergeCell ref="Y60:Z60"/>
    <mergeCell ref="E60:H60"/>
    <mergeCell ref="I60:J60"/>
    <mergeCell ref="K60:L60"/>
    <mergeCell ref="AE6:AE7"/>
    <mergeCell ref="AF6:AF7"/>
    <mergeCell ref="AH6:AH7"/>
    <mergeCell ref="K6:L6"/>
    <mergeCell ref="C5:C7"/>
    <mergeCell ref="J6:J7"/>
    <mergeCell ref="A1:AH1"/>
    <mergeCell ref="A8:AH8"/>
    <mergeCell ref="AC5:AD5"/>
    <mergeCell ref="AE5:AH5"/>
    <mergeCell ref="E5:H5"/>
    <mergeCell ref="I5:J5"/>
    <mergeCell ref="E6:E7"/>
    <mergeCell ref="D5:D7"/>
    <mergeCell ref="I6:I7"/>
    <mergeCell ref="H6:H7"/>
    <mergeCell ref="G6:G7"/>
    <mergeCell ref="F6:F7"/>
    <mergeCell ref="AC6:AC7"/>
    <mergeCell ref="S6:V6"/>
    <mergeCell ref="AA6:AA7"/>
    <mergeCell ref="AB6:AB7"/>
    <mergeCell ref="AD6:AD7"/>
    <mergeCell ref="K5:V5"/>
    <mergeCell ref="M6:R6"/>
    <mergeCell ref="W5:X5"/>
    <mergeCell ref="Y5:AB5"/>
    <mergeCell ref="Y6:Z6"/>
    <mergeCell ref="X6:X7"/>
    <mergeCell ref="W6:W7"/>
  </mergeCells>
  <hyperlinks>
    <hyperlink ref="AH9" r:id="rId1" display="https://vk.com/tolmaceva13?w=wall235859811_2768%2Fall"/>
    <hyperlink ref="AH10" r:id="rId2" display="https://vk.com/id244413319?w=wall244413319_2140%2Fall"/>
    <hyperlink ref="AH12" r:id="rId3" display="https://www.instagram.com/p/BowSSvkFz4g/?utm_source=ig_share_sheet&amp;igshid=1t9mdpdqkmarzhttps://www.instagram.com/p/BooN2MxC2BG/?hl=ru&amp;taken-by=kseniia.ivanovna"/>
    <hyperlink ref="AH14" r:id="rId4" display="http://feedback.md/%D0%BD%D0%B5%D0%B4%D0%B5%D0%BB%D1%8F-%D0%B2%D0%BE%D0%BB%D0%BE%D0%BD%D1%82%D1%91%D1%80%D1%81%D1%82%D0%B2%D0%B0-%D0%B2-%D0%B1%D0%B5%D1%81%D1%81%D0%B0%D1%80%D0%B0%D0%B1%D0%BA%D0%B5-%D0%BD%D0%B0%D1%87/"/>
    <hyperlink ref="AH11" display="https://www.facebook.com/pg/bs.ngo.feedback/photos/?tab=album&amp;album_id=2292218004398518&amp;__xts__%5B0%5D=68.ARD8W40elaiI0BtYiw_MgeZKcvRuZ7Ga2M_lMlYlypiL84kRTjj493JAXH0Orhni7ZltXMACiiGkx8yDfO82JR1Kyh0rPtsR8D2V3i7Fpw1n0Ha5Q7BZu85_6o2R3QseFutWcwZZ4WFIO-acCc4s9"/>
    <hyperlink ref="AH17" r:id="rId5" display="https://www.facebook.com/1559177874381316/photos/pcb.1965691563729943/1965689053730194/?type=3&amp;theater"/>
    <hyperlink ref="AH16" r:id="rId6" display="https://www.facebook.com/1559177874381316/photos/pcb.1965679857064447/1965679023731197/?type=3&amp;theater"/>
    <hyperlink ref="AH18" r:id="rId7" display="https://www.facebook.com/1559177874381316/photos/pcb.1966190570346709/1966186877013745/?type=3&amp;theater"/>
    <hyperlink ref="AH19" r:id="rId8" display="https://www.facebook.com/pg/bs.ngo.feedback/photos/?tab=album&amp;album_id=2292241087729543"/>
    <hyperlink ref="AH20" r:id="rId9" display="https://www.facebook.com/pg/bs.ngo.feedback/photos/?tab=album&amp;album_id=2292066987746953"/>
    <hyperlink ref="AH21" r:id="rId10" display="https://www.facebook.com/pg/bs.ngo.feedback/photos/?tab=album&amp;album_id=2292066987746953"/>
    <hyperlink ref="AH22" r:id="rId11" display="https://www.facebook.com/pg/bs.ngo.feedback/photos/?tab=album&amp;album_id=2290790817874570"/>
    <hyperlink ref="AH23" r:id="rId12" display="https://www.facebook.com/pg/bs.ngo.feedback/photos/?tab=album&amp;album_id=2292261051060880"/>
    <hyperlink ref="AH27" r:id="rId13" display="https://www.facebook.com/pg/bs.ngo.feedback/photos/?tab=album&amp;album_id=2294616337492018"/>
    <hyperlink ref="AH24" r:id="rId14" display="https://www.facebook.com/pg/bs.ngo.feedback/photos/?tab=album&amp;album_id=2294619330825052"/>
    <hyperlink ref="AH25" r:id="rId15" display="https://www.facebook.com/pg/bs.ngo.feedback/photos/?tab=album&amp;album_id=2294619330825052"/>
    <hyperlink ref="AH13" r:id="rId16" display="https://www.facebook.com/pg/bs.ngo.feedback/photos/?tab=album&amp;album_id=2292228481064137"/>
  </hyperlinks>
  <pageMargins left="0" right="0" top="0" bottom="0" header="0" footer="0"/>
  <pageSetup paperSize="9" scale="70" orientation="landscape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CtrlSoft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2018-09-11T13:20:53Z</cp:lastPrinted>
  <dcterms:created xsi:type="dcterms:W3CDTF">2014-08-11T12:17:47Z</dcterms:created>
  <dcterms:modified xsi:type="dcterms:W3CDTF">2018-10-15T08:47:44Z</dcterms:modified>
</cp:coreProperties>
</file>